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tables/table1.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17" documentId="13_ncr:1_{26EAF58D-A694-4F68-9708-816E6B53B0F0}" xr6:coauthVersionLast="47" xr6:coauthVersionMax="47" xr10:uidLastSave="{B1399030-5FF5-4F49-9117-347122608C5E}"/>
  <bookViews>
    <workbookView xWindow="-120" yWindow="-120" windowWidth="29040" windowHeight="15720" tabRatio="915" firstSheet="1" activeTab="1" xr2:uid="{00000000-000D-0000-FFFF-FFFF00000000}"/>
  </bookViews>
  <sheets>
    <sheet name="DBインポート用" sheetId="9" state="hidden" r:id="rId1"/>
    <sheet name="別記様式４－１" sheetId="10" r:id="rId2"/>
    <sheet name="別記様式４－２" sheetId="5" r:id="rId3"/>
    <sheet name="別記様式４－３" sheetId="7" r:id="rId4"/>
    <sheet name="別記様式４－４" sheetId="11" r:id="rId5"/>
  </sheets>
  <definedNames>
    <definedName name="_xlnm._FilterDatabase" localSheetId="2" hidden="1">'別記様式４－２'!$A$1:$P$46</definedName>
    <definedName name="_xlnm.Print_Area" localSheetId="1">'別記様式４－１'!$A$1:$N$28</definedName>
    <definedName name="_xlnm.Print_Area" localSheetId="2">'別記様式４－２'!$A$1:$N$76</definedName>
    <definedName name="_xlnm.Print_Area" localSheetId="3">'別記様式４－３'!$A$1:$Q$74</definedName>
    <definedName name="_xlnm.Print_Area" localSheetId="4">'別記様式４－４'!$A$1:$O$32</definedName>
    <definedName name="_xlnm.Print_Titles" localSheetId="4">'別記様式４－４'!$1:$4</definedName>
    <definedName name="助成一覧" localSheetId="4">#REF!</definedName>
    <definedName name="助成一覧">DBインポート用!#REF!</definedName>
    <definedName name="有料_無料" localSheetId="2">'別記様式４－２'!#REF!</definedName>
    <definedName name="有料_無料" localSheetId="3">#REF!</definedName>
    <definedName name="有料_無料">#REF!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0" l="1"/>
  <c r="H22" i="11"/>
  <c r="F22" i="11"/>
  <c r="D50" i="5"/>
  <c r="D48" i="5"/>
  <c r="M21" i="5" l="1"/>
  <c r="J21" i="5"/>
  <c r="H30" i="7"/>
  <c r="P42" i="7"/>
  <c r="P49" i="7"/>
  <c r="P3" i="10" l="1"/>
  <c r="A43" i="5"/>
  <c r="A17" i="5"/>
  <c r="O2" i="9"/>
  <c r="P2" i="9"/>
  <c r="Q2" i="9"/>
  <c r="R2" i="9"/>
  <c r="S2" i="9"/>
  <c r="T2" i="9"/>
  <c r="U2" i="9"/>
  <c r="V2" i="9"/>
  <c r="X3" i="7" l="1"/>
  <c r="A1" i="5" l="1"/>
  <c r="Z2" i="7" l="1"/>
  <c r="Z11" i="7"/>
  <c r="Z7" i="7"/>
  <c r="P2" i="10" l="1"/>
  <c r="L22" i="11" l="1"/>
  <c r="U28" i="7" s="1"/>
  <c r="K22" i="11"/>
  <c r="U27" i="7" s="1"/>
  <c r="J22" i="11"/>
  <c r="U26" i="7" s="1"/>
  <c r="I22" i="11"/>
  <c r="U25" i="7" s="1"/>
  <c r="U24" i="7"/>
  <c r="G22" i="11"/>
  <c r="U23" i="7" s="1"/>
  <c r="U22" i="7"/>
  <c r="E22" i="11"/>
  <c r="U21" i="7" s="1"/>
  <c r="D22" i="11"/>
  <c r="M21" i="11"/>
  <c r="M20" i="11"/>
  <c r="M19" i="11"/>
  <c r="M18" i="11"/>
  <c r="M17" i="11"/>
  <c r="M16" i="11"/>
  <c r="M15" i="11"/>
  <c r="M14" i="11"/>
  <c r="M13" i="11"/>
  <c r="M12" i="11"/>
  <c r="M11" i="11"/>
  <c r="M10" i="11"/>
  <c r="M9" i="11"/>
  <c r="M8" i="11"/>
  <c r="M7" i="11"/>
  <c r="M6" i="11"/>
  <c r="L23" i="11" l="1"/>
  <c r="U30" i="7" s="1"/>
  <c r="M22" i="11"/>
  <c r="B2" i="9" l="1"/>
  <c r="A2" i="9"/>
  <c r="N2" i="9" l="1"/>
  <c r="M2" i="9"/>
  <c r="K2" i="9"/>
  <c r="H2" i="9"/>
  <c r="G2" i="9"/>
  <c r="C2" i="9"/>
  <c r="T42" i="7" l="1"/>
  <c r="U43" i="7"/>
  <c r="U44" i="7"/>
  <c r="U45" i="7"/>
  <c r="U46" i="7"/>
  <c r="U47" i="7"/>
  <c r="U48" i="7"/>
  <c r="U49" i="7"/>
  <c r="V49" i="7" s="1"/>
  <c r="U50" i="7"/>
  <c r="U51" i="7"/>
  <c r="U52" i="7"/>
  <c r="U53" i="7"/>
  <c r="U54" i="7"/>
  <c r="U55" i="7"/>
  <c r="P73" i="7" l="1"/>
  <c r="T50" i="7" l="1"/>
  <c r="T49" i="7"/>
  <c r="S43" i="7"/>
  <c r="T43" i="7"/>
  <c r="S44" i="7"/>
  <c r="T44" i="7"/>
  <c r="S45" i="7"/>
  <c r="T45" i="7"/>
  <c r="S46" i="7"/>
  <c r="T46" i="7"/>
  <c r="S47" i="7"/>
  <c r="T47" i="7"/>
  <c r="S48" i="7"/>
  <c r="T48" i="7"/>
  <c r="S49" i="7"/>
  <c r="S50" i="7"/>
  <c r="S51" i="7"/>
  <c r="T51" i="7"/>
  <c r="S52" i="7"/>
  <c r="T52" i="7"/>
  <c r="S53" i="7"/>
  <c r="T53" i="7"/>
  <c r="S54" i="7"/>
  <c r="T54" i="7"/>
  <c r="S55" i="7"/>
  <c r="T55" i="7"/>
  <c r="S42" i="7"/>
  <c r="U42" i="7" s="1"/>
  <c r="V42" i="7" s="1"/>
  <c r="I2" i="9" s="1"/>
  <c r="S67" i="7"/>
  <c r="M56" i="7"/>
  <c r="P50" i="7"/>
  <c r="P51" i="7"/>
  <c r="P43" i="7"/>
  <c r="P44" i="7"/>
  <c r="D2" i="9" l="1"/>
  <c r="P45" i="7" l="1"/>
  <c r="H14" i="5" l="1"/>
  <c r="J16" i="5" l="1"/>
  <c r="M16" i="5" s="1"/>
  <c r="Z10" i="7"/>
  <c r="D30" i="7"/>
  <c r="Z6" i="7" s="1"/>
  <c r="P56" i="5"/>
  <c r="S68" i="7"/>
  <c r="T68" i="7"/>
  <c r="S69" i="7"/>
  <c r="T69" i="7"/>
  <c r="S70" i="7"/>
  <c r="T70" i="7"/>
  <c r="S71" i="7"/>
  <c r="T71" i="7"/>
  <c r="S72" i="7"/>
  <c r="T72" i="7"/>
  <c r="T67" i="7"/>
  <c r="W3" i="7"/>
  <c r="V3" i="7"/>
  <c r="B63" i="5" s="1"/>
  <c r="U3" i="7"/>
  <c r="T3" i="7"/>
  <c r="P55" i="7"/>
  <c r="P54" i="7"/>
  <c r="P53" i="7"/>
  <c r="P52" i="7"/>
  <c r="P48" i="7"/>
  <c r="P47" i="7"/>
  <c r="P46" i="7"/>
  <c r="L2" i="9" l="1"/>
  <c r="P56" i="7"/>
  <c r="D63" i="7" s="1"/>
  <c r="E13" i="7"/>
  <c r="Z1" i="7" s="1"/>
  <c r="H10" i="7"/>
  <c r="H13" i="7" s="1"/>
  <c r="J2" i="9" l="1"/>
  <c r="B65" i="5"/>
  <c r="B62" i="5"/>
  <c r="Z12" i="7"/>
  <c r="E11" i="7" s="1"/>
  <c r="Z8" i="7"/>
  <c r="Z3" i="7"/>
  <c r="Z4" i="7" s="1"/>
  <c r="E12" i="7" l="1"/>
  <c r="B67" i="5"/>
  <c r="B68" i="5" s="1"/>
  <c r="B16" i="7"/>
  <c r="K12" i="7"/>
  <c r="B64" i="5"/>
  <c r="E2" i="9"/>
  <c r="F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100-000001000000}">
      <text>
        <r>
          <rPr>
            <b/>
            <sz val="11"/>
            <color indexed="81"/>
            <rFont val="ＭＳ Ｐゴシック"/>
            <family val="3"/>
            <charset val="128"/>
          </rPr>
          <t xml:space="preserve">　【申請者名、事業実施者名】
</t>
        </r>
        <r>
          <rPr>
            <sz val="11"/>
            <color indexed="81"/>
            <rFont val="ＭＳ Ｐゴシック"/>
            <family val="3"/>
            <charset val="128"/>
          </rPr>
          <t>　　自治体名（指定管理者の場合は法人
　名、実行委員会等の場合は実行委員会
　等名称）を記入して下さい。</t>
        </r>
      </text>
    </comment>
    <comment ref="B13" authorId="0" shapeId="0" xr:uid="{1B9B29CF-99EB-42BB-BFD7-2DFE3147E011}">
      <text>
        <r>
          <rPr>
            <b/>
            <sz val="11"/>
            <color indexed="81"/>
            <rFont val="MS P ゴシック"/>
            <family val="3"/>
            <charset val="128"/>
          </rPr>
          <t xml:space="preserve">【実績概要】
</t>
        </r>
        <r>
          <rPr>
            <sz val="11"/>
            <color indexed="81"/>
            <rFont val="MS P ゴシック"/>
            <family val="3"/>
            <charset val="128"/>
          </rPr>
          <t>　　展覧会の場合は、設定席数を申請
　時に算出した入場見込数と読み替え
　て記入してください。（便宜上、公
　演数を１としてください。）
　　詳細を別葉で説明する場合であっ
　ても、設定席数、公演回数、入場者
　数等は入力してください。公演等を
　複数回実施している場合は、合算し
　た値としてください。
　　有料入場者数、無料入場者数、招
　待者数は、別記様式４－３、３(１)
　のチケット販売数と整合するように
　してください。
　※行が足りない場合は、適宜追加し
　　ていただいて結構です。
　※保護解除パスワード：4164
　　（計算式のずれに注意）　
　［校閲］タブ、もしくは保護を解
　除したいシートのタブを右クリック
　→[シートの保護の解除]</t>
        </r>
      </text>
    </comment>
    <comment ref="J29" authorId="0" shapeId="0" xr:uid="{9FB5177D-BF9B-4ECA-898A-580322F1F035}">
      <text>
        <r>
          <rPr>
            <b/>
            <sz val="11"/>
            <color indexed="81"/>
            <rFont val="MS P ゴシック"/>
            <family val="3"/>
            <charset val="128"/>
          </rPr>
          <t>【広報・成果物等】</t>
        </r>
        <r>
          <rPr>
            <sz val="11"/>
            <color indexed="81"/>
            <rFont val="MS P ゴシック"/>
            <family val="3"/>
            <charset val="128"/>
          </rPr>
          <t xml:space="preserve">
　　事業実施に際して作成したチラ
　シ、ポスター、プログラム、チ
　ケット、看板、新聞等広告（テレ
　ビＣＭやインターネット上の広告
　を含む）、図録、映像、報告書等
　成果物について記載してください。
　　また、添付資料として現物を提
　出してください。
　※</t>
        </r>
        <r>
          <rPr>
            <b/>
            <u/>
            <sz val="11"/>
            <color indexed="81"/>
            <rFont val="MS P ゴシック"/>
            <family val="3"/>
            <charset val="128"/>
          </rPr>
          <t xml:space="preserve">地域創造が助成している旨の
</t>
        </r>
        <r>
          <rPr>
            <b/>
            <sz val="11"/>
            <color indexed="81"/>
            <rFont val="MS P ゴシック"/>
            <family val="3"/>
            <charset val="128"/>
          </rPr>
          <t>　</t>
        </r>
        <r>
          <rPr>
            <b/>
            <u/>
            <sz val="11"/>
            <color indexed="81"/>
            <rFont val="MS P ゴシック"/>
            <family val="3"/>
            <charset val="128"/>
          </rPr>
          <t xml:space="preserve">表記がないものは、作成にかか
</t>
        </r>
        <r>
          <rPr>
            <b/>
            <sz val="11"/>
            <color indexed="81"/>
            <rFont val="MS P ゴシック"/>
            <family val="3"/>
            <charset val="128"/>
          </rPr>
          <t>　</t>
        </r>
        <r>
          <rPr>
            <b/>
            <u/>
            <sz val="11"/>
            <color indexed="81"/>
            <rFont val="MS P ゴシック"/>
            <family val="3"/>
            <charset val="128"/>
          </rPr>
          <t xml:space="preserve">った経費は原則として助成対象
</t>
        </r>
        <r>
          <rPr>
            <b/>
            <sz val="11"/>
            <color indexed="81"/>
            <rFont val="MS P ゴシック"/>
            <family val="3"/>
            <charset val="128"/>
          </rPr>
          <t>　</t>
        </r>
        <r>
          <rPr>
            <b/>
            <u/>
            <sz val="11"/>
            <color indexed="81"/>
            <rFont val="MS P ゴシック"/>
            <family val="3"/>
            <charset val="128"/>
          </rPr>
          <t>外です。</t>
        </r>
        <r>
          <rPr>
            <sz val="11"/>
            <color indexed="81"/>
            <rFont val="MS P ゴシック"/>
            <family val="3"/>
            <charset val="128"/>
          </rPr>
          <t xml:space="preserve">
　※行が足りない場合は適宜追加し
　てください。　</t>
        </r>
      </text>
    </comment>
    <comment ref="B45" authorId="0" shapeId="0" xr:uid="{43374857-597B-472B-BC19-8366B930103C}">
      <text>
        <r>
          <rPr>
            <b/>
            <sz val="11"/>
            <color indexed="81"/>
            <rFont val="MS P ゴシック"/>
            <family val="3"/>
            <charset val="128"/>
          </rPr>
          <t>【モデル性】</t>
        </r>
        <r>
          <rPr>
            <sz val="11"/>
            <color indexed="81"/>
            <rFont val="MS P ゴシック"/>
            <family val="3"/>
            <charset val="128"/>
          </rPr>
          <t xml:space="preserve">
　「企画制作力向上特別分」の場合
　は、企画制作力向上にかかる取組
　や工夫及び、周辺地域の公立文化
　施設等に対しての波及効果につい
　ても説明してください。</t>
        </r>
      </text>
    </comment>
    <comment ref="I55" authorId="0" shapeId="0" xr:uid="{00000000-0006-0000-0100-000003000000}">
      <text>
        <r>
          <rPr>
            <b/>
            <sz val="11"/>
            <color indexed="81"/>
            <rFont val="ＭＳ Ｐゴシック"/>
            <family val="3"/>
            <charset val="128"/>
          </rPr>
          <t>【事業実施者区分】
　　申請時の区分と同じ区分を選択して
　ください。
　</t>
        </r>
        <r>
          <rPr>
            <sz val="11"/>
            <color indexed="81"/>
            <rFont val="ＭＳ Ｐゴシック"/>
            <family val="3"/>
            <charset val="128"/>
          </rPr>
          <t>　「地方公共団体」が事業実施者の場合、
　請求書等の宛名は地方公共団体であり、
　地方公共団体が支出負担行為等を行って
　いる必要があります。
　　「実行委員会等」であれば、請求書等の
　宛名は実行委員会等になります。　
　</t>
        </r>
        <r>
          <rPr>
            <b/>
            <u/>
            <sz val="11"/>
            <color indexed="81"/>
            <rFont val="ＭＳ Ｐゴシック"/>
            <family val="3"/>
            <charset val="128"/>
          </rPr>
          <t>※区分が無入力、または誤って入力</t>
        </r>
        <r>
          <rPr>
            <sz val="11"/>
            <color indexed="81"/>
            <rFont val="ＭＳ Ｐゴシック"/>
            <family val="3"/>
            <charset val="128"/>
          </rPr>
          <t xml:space="preserve">
　</t>
        </r>
        <r>
          <rPr>
            <b/>
            <u/>
            <sz val="11"/>
            <color indexed="81"/>
            <rFont val="ＭＳ Ｐゴシック"/>
            <family val="3"/>
            <charset val="128"/>
          </rPr>
          <t>されていると、別記様式４－３「１財源</t>
        </r>
        <r>
          <rPr>
            <sz val="11"/>
            <color indexed="81"/>
            <rFont val="ＭＳ Ｐゴシック"/>
            <family val="3"/>
            <charset val="128"/>
          </rPr>
          <t xml:space="preserve">
　</t>
        </r>
        <r>
          <rPr>
            <b/>
            <u/>
            <sz val="11"/>
            <color indexed="81"/>
            <rFont val="ＭＳ Ｐゴシック"/>
            <family val="3"/>
            <charset val="128"/>
          </rPr>
          <t>内訳」に正しく金額が反映されません。</t>
        </r>
      </text>
    </comment>
    <comment ref="K70" authorId="0" shapeId="0" xr:uid="{9377315C-890C-43F8-88DF-AC5101422622}">
      <text>
        <r>
          <rPr>
            <sz val="11"/>
            <color indexed="81"/>
            <rFont val="MS P ゴシック"/>
            <family val="3"/>
            <charset val="128"/>
          </rPr>
          <t>　銀行名は
　「○○銀行」
　「△△信用金庫」等、
　支店名は
　「◇◇支店」
　「●●営業所」等、
　最後までご入力ください。
　（○○、◇◇のみは不可）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00000000-0006-0000-0200-000001000000}">
      <text>
        <r>
          <rPr>
            <b/>
            <u/>
            <sz val="12"/>
            <color indexed="10"/>
            <rFont val="ＭＳ Ｐゴシック"/>
            <family val="3"/>
            <charset val="128"/>
          </rPr>
          <t>２　支出内訳</t>
        </r>
        <r>
          <rPr>
            <b/>
            <sz val="12"/>
            <color indexed="10"/>
            <rFont val="ＭＳ Ｐゴシック"/>
            <family val="3"/>
            <charset val="128"/>
          </rPr>
          <t>以下を先に入力してください。</t>
        </r>
        <r>
          <rPr>
            <sz val="9"/>
            <color indexed="81"/>
            <rFont val="ＭＳ Ｐゴシック"/>
            <family val="3"/>
            <charset val="128"/>
          </rPr>
          <t xml:space="preserve">
</t>
        </r>
        <r>
          <rPr>
            <sz val="11"/>
            <color indexed="81"/>
            <rFont val="ＭＳ Ｐゴシック"/>
            <family val="3"/>
            <charset val="128"/>
          </rPr>
          <t>①　入場料等収入（A欄）及び寄付金、
　協賛金、助成金、補助金等（B欄）を、
　収受する団体の欄に入力して下さい。
②　事業実施者が一般指定管理者、
　実行委員会等の場合は、自己財源
　（E欄）に入力して下さい。
③　C欄、D欄、F欄及び申請者のE欄は
　</t>
        </r>
        <r>
          <rPr>
            <u/>
            <sz val="11"/>
            <color indexed="81"/>
            <rFont val="ＭＳ Ｐゴシック"/>
            <family val="3"/>
            <charset val="128"/>
          </rPr>
          <t>２　支出内訳</t>
        </r>
        <r>
          <rPr>
            <sz val="11"/>
            <color indexed="81"/>
            <rFont val="ＭＳ Ｐゴシック"/>
            <family val="3"/>
            <charset val="128"/>
          </rPr>
          <t>以下入力により自動入力　
　されます。</t>
        </r>
      </text>
    </comment>
    <comment ref="K21" authorId="0" shapeId="0" xr:uid="{00000000-0006-0000-0200-000002000000}">
      <text>
        <r>
          <rPr>
            <b/>
            <sz val="11"/>
            <color indexed="81"/>
            <rFont val="ＭＳ Ｐゴシック"/>
            <family val="3"/>
            <charset val="128"/>
          </rPr>
          <t xml:space="preserve">1.　以下は助成対象外経費ですので、
　　計上できません。
</t>
        </r>
        <r>
          <rPr>
            <sz val="9"/>
            <color indexed="81"/>
            <rFont val="ＭＳ Ｐゴシック"/>
            <family val="3"/>
            <charset val="128"/>
          </rPr>
          <t xml:space="preserve">①　事業実施期間（令和９年４月１日から令和１０年３月３１日）外に発生した経費
②　事業実施者以外の者が支出した経費
③　事業実施者及び申請者が請求者となっている経費
（例：利用料金（地方自治法第２４４条の２第８項の規定によるもの）を収受する指定管理者が自ら当該施設を使用して事業を実施した場合に、自身に支払う形となる利用料金等）
④　楽器・備品の購入費
⑤　コンクール入賞賞金・賞品等にかかる経費
⑥　レセプション・パーティに係る経費、打ち上げ費、その他飲食関係費（ケータリングを含む）
⑦　手土産代、記念品代、出演者等への花束代等物品による謝礼費用
⑧　事務局経常費（事務所維持費、職員給与等）。ただし、専ら申請事業に従事する臨時職員の報酬等は企画制作費（直営）として計上して差し支えありませんが、実績報告時に任用書類や業務スケジュールなど従事内容が確認できる書類を添付してください。
</t>
        </r>
        <r>
          <rPr>
            <b/>
            <sz val="11"/>
            <color indexed="10"/>
            <rFont val="ＭＳ Ｐゴシック"/>
            <family val="3"/>
            <charset val="128"/>
          </rPr>
          <t>２.　当初申請額との差異が著しい項目
　がある場合は、差異の生じた理由を
　記入してください。</t>
        </r>
      </text>
    </comment>
    <comment ref="K29" authorId="0" shapeId="0" xr:uid="{00000000-0006-0000-0200-000003000000}">
      <text>
        <r>
          <rPr>
            <b/>
            <sz val="11"/>
            <color indexed="81"/>
            <rFont val="ＭＳ Ｐゴシック"/>
            <family val="3"/>
            <charset val="128"/>
          </rPr>
          <t>企画・制作費の委託の金額は、合計金額の15％程度までです。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D67A36D3-5927-4FB3-9515-FA5F00B0399D}">
      <text>
        <r>
          <rPr>
            <sz val="8"/>
            <color indexed="81"/>
            <rFont val="ＭＳ Ｐゴシック"/>
            <family val="3"/>
            <charset val="128"/>
          </rPr>
          <t>相手方名称を記入</t>
        </r>
      </text>
    </comment>
    <comment ref="N6" authorId="0" shapeId="0" xr:uid="{2E815488-1124-4133-BA02-14E9040E3BFF}">
      <text>
        <r>
          <rPr>
            <b/>
            <sz val="11"/>
            <color indexed="81"/>
            <rFont val="ＭＳ Ｐゴシック"/>
            <family val="3"/>
            <charset val="128"/>
          </rPr>
          <t xml:space="preserve">
行が足りない場合は、適宜追加していただいて結構です。
※保護解除パスワード：4164
（計算式のずれに注意）　
　［校閲］タブ、もしくは保護を解除
したいシートのタブを右クリック
→[シートの保護の解除]</t>
        </r>
      </text>
    </comment>
  </commentList>
</comments>
</file>

<file path=xl/sharedStrings.xml><?xml version="1.0" encoding="utf-8"?>
<sst xmlns="http://schemas.openxmlformats.org/spreadsheetml/2006/main" count="375" uniqueCount="256">
  <si>
    <t>申請者</t>
    <rPh sb="0" eb="3">
      <t>シンセイシャ</t>
    </rPh>
    <phoneticPr fontId="5"/>
  </si>
  <si>
    <t>プログラム</t>
    <phoneticPr fontId="5"/>
  </si>
  <si>
    <t>実績報告日</t>
  </si>
  <si>
    <t>実績報告文書番号</t>
  </si>
  <si>
    <t>(実績)対象事業経費額</t>
  </si>
  <si>
    <t>(実績)助成確定額</t>
  </si>
  <si>
    <t>(実績)設定席数</t>
  </si>
  <si>
    <t>(実績)公演数</t>
  </si>
  <si>
    <t>(実績)設定入場料</t>
  </si>
  <si>
    <t>(実績)入場料収入</t>
  </si>
  <si>
    <t>(実績)参加料等収入</t>
  </si>
  <si>
    <t>(実績)入場者数</t>
  </si>
  <si>
    <t>(実績)地域交流Ｐ実施回数</t>
  </si>
  <si>
    <t>(実績)地域交流Ｐ参加人数</t>
  </si>
  <si>
    <t>金融機関</t>
  </si>
  <si>
    <t>フリガナ1</t>
  </si>
  <si>
    <t>支店名</t>
  </si>
  <si>
    <t>フリガナ2</t>
  </si>
  <si>
    <t>口座名</t>
  </si>
  <si>
    <t>フリガナ3</t>
  </si>
  <si>
    <t>口座種別</t>
  </si>
  <si>
    <t>口座番号等</t>
  </si>
  <si>
    <t>第</t>
    <rPh sb="0" eb="1">
      <t>ダイ</t>
    </rPh>
    <phoneticPr fontId="5"/>
  </si>
  <si>
    <t>号</t>
    <rPh sb="0" eb="1">
      <t>ゴウ</t>
    </rPh>
    <phoneticPr fontId="5"/>
  </si>
  <si>
    <t>令和</t>
    <rPh sb="0" eb="2">
      <t>レイワ</t>
    </rPh>
    <phoneticPr fontId="5"/>
  </si>
  <si>
    <t>年</t>
    <rPh sb="0" eb="1">
      <t>ネン</t>
    </rPh>
    <phoneticPr fontId="5"/>
  </si>
  <si>
    <t>月</t>
    <rPh sb="0" eb="1">
      <t>ツキ</t>
    </rPh>
    <phoneticPr fontId="5"/>
  </si>
  <si>
    <t>日</t>
    <rPh sb="0" eb="1">
      <t>ヒ</t>
    </rPh>
    <phoneticPr fontId="5"/>
  </si>
  <si>
    <t>一般財団法人　地域創造</t>
    <rPh sb="0" eb="2">
      <t>イッパン</t>
    </rPh>
    <phoneticPr fontId="5"/>
  </si>
  <si>
    <t>理事長</t>
    <phoneticPr fontId="5"/>
  </si>
  <si>
    <t>氏　　名</t>
    <rPh sb="0" eb="1">
      <t>シ</t>
    </rPh>
    <rPh sb="3" eb="4">
      <t>ナ</t>
    </rPh>
    <phoneticPr fontId="5"/>
  </si>
  <si>
    <t>様</t>
    <phoneticPr fontId="5"/>
  </si>
  <si>
    <t>（実績報告者）</t>
    <rPh sb="1" eb="3">
      <t>ジッセキ</t>
    </rPh>
    <rPh sb="3" eb="5">
      <t>ホウコク</t>
    </rPh>
    <phoneticPr fontId="5"/>
  </si>
  <si>
    <t>地方公共団体等の長　印</t>
    <rPh sb="10" eb="11">
      <t>イン</t>
    </rPh>
    <phoneticPr fontId="5"/>
  </si>
  <si>
    <t>報告者連絡先</t>
    <rPh sb="0" eb="3">
      <t>ホウコクシャ</t>
    </rPh>
    <rPh sb="3" eb="6">
      <t>レンラクサキ</t>
    </rPh>
    <phoneticPr fontId="5"/>
  </si>
  <si>
    <t>住　　所</t>
    <phoneticPr fontId="5"/>
  </si>
  <si>
    <t>〒</t>
  </si>
  <si>
    <t>住所</t>
    <rPh sb="0" eb="2">
      <t>ジュウショ</t>
    </rPh>
    <phoneticPr fontId="5"/>
  </si>
  <si>
    <t>担当部課名</t>
    <phoneticPr fontId="5"/>
  </si>
  <si>
    <t>担当者職氏名</t>
    <phoneticPr fontId="5"/>
  </si>
  <si>
    <t>職名</t>
    <rPh sb="0" eb="2">
      <t>ショクメイ</t>
    </rPh>
    <phoneticPr fontId="5"/>
  </si>
  <si>
    <t>氏名</t>
    <rPh sb="0" eb="2">
      <t>シメイ</t>
    </rPh>
    <phoneticPr fontId="5"/>
  </si>
  <si>
    <t>電話番号</t>
    <phoneticPr fontId="5"/>
  </si>
  <si>
    <t>Ｆ Ａ Ｘ</t>
    <phoneticPr fontId="5"/>
  </si>
  <si>
    <t>メールアドレス</t>
    <phoneticPr fontId="5"/>
  </si>
  <si>
    <t>※確認事項等が発生した場合に直接ご対応いただける方の連絡先を記入して下さい。</t>
    <rPh sb="30" eb="32">
      <t>キニュウ</t>
    </rPh>
    <phoneticPr fontId="5"/>
  </si>
  <si>
    <t>１　事業の概要</t>
    <rPh sb="2" eb="4">
      <t>ジギョウ</t>
    </rPh>
    <rPh sb="5" eb="7">
      <t>ガイヨウ</t>
    </rPh>
    <phoneticPr fontId="5"/>
  </si>
  <si>
    <t>申請者名</t>
    <rPh sb="2" eb="3">
      <t>シャ</t>
    </rPh>
    <rPh sb="3" eb="4">
      <t>メイ</t>
    </rPh>
    <phoneticPr fontId="5"/>
  </si>
  <si>
    <t>事業実施者名</t>
    <rPh sb="5" eb="6">
      <t>メイ</t>
    </rPh>
    <phoneticPr fontId="5"/>
  </si>
  <si>
    <t>事業名称</t>
    <rPh sb="0" eb="2">
      <t>ジギョウ</t>
    </rPh>
    <phoneticPr fontId="5"/>
  </si>
  <si>
    <t>会場</t>
    <rPh sb="0" eb="2">
      <t>カイジョウ</t>
    </rPh>
    <phoneticPr fontId="5"/>
  </si>
  <si>
    <r>
      <t>事業概要</t>
    </r>
    <r>
      <rPr>
        <sz val="10"/>
        <rFont val="ＭＳ ゴシック"/>
        <family val="3"/>
        <charset val="128"/>
      </rPr>
      <t/>
    </r>
    <rPh sb="0" eb="2">
      <t>ジギョウ</t>
    </rPh>
    <rPh sb="2" eb="4">
      <t>ガイヨウ</t>
    </rPh>
    <phoneticPr fontId="5"/>
  </si>
  <si>
    <t>実施年度</t>
    <rPh sb="0" eb="2">
      <t>ジッシ</t>
    </rPh>
    <rPh sb="2" eb="4">
      <t>ネンド</t>
    </rPh>
    <phoneticPr fontId="5"/>
  </si>
  <si>
    <t>年度</t>
    <rPh sb="0" eb="2">
      <t>ネンド</t>
    </rPh>
    <phoneticPr fontId="5"/>
  </si>
  <si>
    <t>～　令和</t>
    <rPh sb="2" eb="4">
      <t>レイワ</t>
    </rPh>
    <phoneticPr fontId="5"/>
  </si>
  <si>
    <t>年度（</t>
    <rPh sb="0" eb="2">
      <t>ネンド</t>
    </rPh>
    <phoneticPr fontId="5"/>
  </si>
  <si>
    <t>年間）</t>
    <rPh sb="0" eb="2">
      <t>ネンカン</t>
    </rPh>
    <phoneticPr fontId="5"/>
  </si>
  <si>
    <t>申請</t>
    <rPh sb="0" eb="2">
      <t>シンセイ</t>
    </rPh>
    <phoneticPr fontId="5"/>
  </si>
  <si>
    <t>年目</t>
    <rPh sb="0" eb="2">
      <t>ネンメ</t>
    </rPh>
    <phoneticPr fontId="5"/>
  </si>
  <si>
    <t>※　事業の企画・構成を
　目的・趣旨、実施期間
　内における申請年度の
　位置づけを含めて記入</t>
    <phoneticPr fontId="5"/>
  </si>
  <si>
    <t>公演・展覧会</t>
    <rPh sb="0" eb="2">
      <t>コウエン</t>
    </rPh>
    <rPh sb="3" eb="6">
      <t>テンランカイ</t>
    </rPh>
    <phoneticPr fontId="5"/>
  </si>
  <si>
    <t>令和</t>
    <phoneticPr fontId="5"/>
  </si>
  <si>
    <t>月～令和</t>
    <rPh sb="0" eb="1">
      <t>ガツ</t>
    </rPh>
    <rPh sb="2" eb="4">
      <t>レイワ</t>
    </rPh>
    <phoneticPr fontId="5"/>
  </si>
  <si>
    <t>月</t>
    <rPh sb="0" eb="1">
      <t>ガツ</t>
    </rPh>
    <phoneticPr fontId="5"/>
  </si>
  <si>
    <t>地域交流プログラム</t>
    <rPh sb="0" eb="2">
      <t>チイキ</t>
    </rPh>
    <rPh sb="2" eb="4">
      <t>コウリュウ</t>
    </rPh>
    <phoneticPr fontId="5"/>
  </si>
  <si>
    <r>
      <t>　　　実績概要
　公演・展覧会の
　入場者数等
　</t>
    </r>
    <r>
      <rPr>
        <vertAlign val="superscript"/>
        <sz val="10"/>
        <rFont val="ＭＳ ゴシック"/>
        <family val="3"/>
        <charset val="128"/>
      </rPr>
      <t>※１※２※３</t>
    </r>
    <rPh sb="3" eb="5">
      <t>ジッセキ</t>
    </rPh>
    <rPh sb="5" eb="7">
      <t>ガイヨウ</t>
    </rPh>
    <rPh sb="10" eb="12">
      <t>コウエン</t>
    </rPh>
    <rPh sb="13" eb="16">
      <t>テンランカイ</t>
    </rPh>
    <rPh sb="19" eb="21">
      <t>ニュウジョウ</t>
    </rPh>
    <rPh sb="21" eb="22">
      <t>シャ</t>
    </rPh>
    <rPh sb="22" eb="23">
      <t>スウ</t>
    </rPh>
    <rPh sb="23" eb="24">
      <t>トウ</t>
    </rPh>
    <phoneticPr fontId="5"/>
  </si>
  <si>
    <t>設定席数及び積算根拠</t>
    <rPh sb="0" eb="2">
      <t>セッテイ</t>
    </rPh>
    <rPh sb="2" eb="4">
      <t>セキスウ</t>
    </rPh>
    <rPh sb="4" eb="5">
      <t>オヨ</t>
    </rPh>
    <rPh sb="6" eb="8">
      <t>セキサン</t>
    </rPh>
    <rPh sb="8" eb="10">
      <t>コンキョ</t>
    </rPh>
    <phoneticPr fontId="5"/>
  </si>
  <si>
    <t>席</t>
    <rPh sb="0" eb="1">
      <t>セキ</t>
    </rPh>
    <phoneticPr fontId="5"/>
  </si>
  <si>
    <t>×</t>
    <phoneticPr fontId="5"/>
  </si>
  <si>
    <t>公演＝</t>
    <rPh sb="0" eb="2">
      <t>コウエン</t>
    </rPh>
    <phoneticPr fontId="5"/>
  </si>
  <si>
    <t>実日数</t>
    <rPh sb="0" eb="1">
      <t>ジツ</t>
    </rPh>
    <rPh sb="1" eb="3">
      <t>ニッスウ</t>
    </rPh>
    <phoneticPr fontId="5"/>
  </si>
  <si>
    <t>有料入場者</t>
    <rPh sb="0" eb="2">
      <t>ユウリョウ</t>
    </rPh>
    <rPh sb="2" eb="5">
      <t>ニュウジョウシャ</t>
    </rPh>
    <phoneticPr fontId="5"/>
  </si>
  <si>
    <t>無料入場者</t>
    <rPh sb="0" eb="2">
      <t>ムリョウ</t>
    </rPh>
    <rPh sb="2" eb="5">
      <t>ニュウジョウシャ</t>
    </rPh>
    <phoneticPr fontId="5"/>
  </si>
  <si>
    <t>招待者</t>
    <rPh sb="0" eb="3">
      <t>ショウタイシャ</t>
    </rPh>
    <phoneticPr fontId="5"/>
  </si>
  <si>
    <t>入場者合計</t>
    <rPh sb="0" eb="3">
      <t>ニュウジョウシャ</t>
    </rPh>
    <rPh sb="3" eb="5">
      <t>ゴウケイ</t>
    </rPh>
    <phoneticPr fontId="5"/>
  </si>
  <si>
    <t>入場率</t>
    <rPh sb="0" eb="2">
      <t>ニュウジョウ</t>
    </rPh>
    <rPh sb="2" eb="3">
      <t>リツ</t>
    </rPh>
    <phoneticPr fontId="5"/>
  </si>
  <si>
    <t>名</t>
    <rPh sb="0" eb="1">
      <t>メイ</t>
    </rPh>
    <phoneticPr fontId="5"/>
  </si>
  <si>
    <t>％</t>
    <phoneticPr fontId="5"/>
  </si>
  <si>
    <t>実施内容</t>
    <rPh sb="0" eb="2">
      <t>ジッシ</t>
    </rPh>
    <rPh sb="2" eb="4">
      <t>ナイヨウ</t>
    </rPh>
    <phoneticPr fontId="5"/>
  </si>
  <si>
    <t>実施延べ回数</t>
    <rPh sb="0" eb="2">
      <t>ジッシ</t>
    </rPh>
    <rPh sb="2" eb="3">
      <t>ノ</t>
    </rPh>
    <rPh sb="4" eb="6">
      <t>カイスウ</t>
    </rPh>
    <phoneticPr fontId="5"/>
  </si>
  <si>
    <t>延べ参加者数</t>
    <rPh sb="0" eb="1">
      <t>ノ</t>
    </rPh>
    <rPh sb="2" eb="6">
      <t>サンカシャスウ</t>
    </rPh>
    <phoneticPr fontId="5"/>
  </si>
  <si>
    <t>　の参加者数等</t>
    <phoneticPr fontId="5"/>
  </si>
  <si>
    <t>合計</t>
    <rPh sb="0" eb="2">
      <t>ゴウケイ</t>
    </rPh>
    <phoneticPr fontId="5"/>
  </si>
  <si>
    <t>※　詳細については適宜別葉を追加してください。</t>
    <rPh sb="2" eb="4">
      <t>ショウサイ</t>
    </rPh>
    <rPh sb="9" eb="11">
      <t>テキギ</t>
    </rPh>
    <rPh sb="11" eb="12">
      <t>ベツ</t>
    </rPh>
    <rPh sb="12" eb="13">
      <t>ハ</t>
    </rPh>
    <rPh sb="14" eb="16">
      <t>ツイカ</t>
    </rPh>
    <phoneticPr fontId="5"/>
  </si>
  <si>
    <t>出演・参加創造者
（団体）名</t>
    <rPh sb="0" eb="2">
      <t>シュツエン</t>
    </rPh>
    <rPh sb="3" eb="5">
      <t>サンカ</t>
    </rPh>
    <rPh sb="5" eb="8">
      <t>ソウゾウシャ</t>
    </rPh>
    <rPh sb="10" eb="12">
      <t>ダンタイ</t>
    </rPh>
    <rPh sb="13" eb="14">
      <t>メイ</t>
    </rPh>
    <phoneticPr fontId="5"/>
  </si>
  <si>
    <t>協力団体・企業等名</t>
    <rPh sb="5" eb="7">
      <t>キギョウ</t>
    </rPh>
    <rPh sb="8" eb="9">
      <t>メイ</t>
    </rPh>
    <phoneticPr fontId="5"/>
  </si>
  <si>
    <r>
      <t xml:space="preserve">広報・成果物等
</t>
    </r>
    <r>
      <rPr>
        <sz val="10"/>
        <rFont val="ＭＳ 明朝"/>
        <family val="1"/>
        <charset val="128"/>
      </rPr>
      <t>※　資料を添付すること。</t>
    </r>
    <rPh sb="0" eb="2">
      <t>コウホウ</t>
    </rPh>
    <rPh sb="3" eb="6">
      <t>セイカブツ</t>
    </rPh>
    <rPh sb="6" eb="7">
      <t>トウ</t>
    </rPh>
    <rPh sb="11" eb="13">
      <t>シリョウ</t>
    </rPh>
    <rPh sb="14" eb="16">
      <t>テンプ</t>
    </rPh>
    <phoneticPr fontId="5"/>
  </si>
  <si>
    <t>広報・成果物</t>
    <rPh sb="0" eb="2">
      <t>コウホウ</t>
    </rPh>
    <rPh sb="3" eb="6">
      <t>セイカブツ</t>
    </rPh>
    <phoneticPr fontId="5"/>
  </si>
  <si>
    <t>作成部数</t>
    <rPh sb="0" eb="2">
      <t>サクセイ</t>
    </rPh>
    <rPh sb="2" eb="4">
      <t>ブスウ</t>
    </rPh>
    <phoneticPr fontId="5"/>
  </si>
  <si>
    <t>地域創造の表記</t>
    <rPh sb="0" eb="2">
      <t>チイキ</t>
    </rPh>
    <rPh sb="2" eb="4">
      <t>ソウゾウ</t>
    </rPh>
    <rPh sb="5" eb="7">
      <t>ヒョウキ</t>
    </rPh>
    <phoneticPr fontId="5"/>
  </si>
  <si>
    <r>
      <t>備考</t>
    </r>
    <r>
      <rPr>
        <sz val="10"/>
        <rFont val="ＭＳ 明朝"/>
        <family val="1"/>
        <charset val="128"/>
      </rPr>
      <t>（配布時期・方法等）</t>
    </r>
    <rPh sb="8" eb="10">
      <t>ホウホウ</t>
    </rPh>
    <phoneticPr fontId="5"/>
  </si>
  <si>
    <t>部</t>
    <rPh sb="0" eb="1">
      <t>ブ</t>
    </rPh>
    <phoneticPr fontId="5"/>
  </si>
  <si>
    <t>有　・　無</t>
    <rPh sb="0" eb="1">
      <t>ユウ</t>
    </rPh>
    <rPh sb="4" eb="5">
      <t>ム</t>
    </rPh>
    <phoneticPr fontId="5"/>
  </si>
  <si>
    <t>（事業のその他周知宣伝の方法）</t>
    <rPh sb="1" eb="3">
      <t>ジギョウ</t>
    </rPh>
    <rPh sb="6" eb="7">
      <t>タ</t>
    </rPh>
    <rPh sb="7" eb="9">
      <t>シュウチ</t>
    </rPh>
    <rPh sb="9" eb="11">
      <t>センデン</t>
    </rPh>
    <rPh sb="12" eb="14">
      <t>ホウホウ</t>
    </rPh>
    <phoneticPr fontId="5"/>
  </si>
  <si>
    <t>※１　展覧会の場合は、設定席数を申請時に算出した入場見込数と読み替えて記入してください。</t>
    <rPh sb="3" eb="6">
      <t>テンランカイ</t>
    </rPh>
    <rPh sb="7" eb="9">
      <t>バアイ</t>
    </rPh>
    <rPh sb="11" eb="13">
      <t>セッテイ</t>
    </rPh>
    <rPh sb="13" eb="15">
      <t>セキスウ</t>
    </rPh>
    <rPh sb="16" eb="18">
      <t>シンセイ</t>
    </rPh>
    <rPh sb="18" eb="19">
      <t>ジ</t>
    </rPh>
    <rPh sb="20" eb="22">
      <t>サンシュツ</t>
    </rPh>
    <rPh sb="24" eb="26">
      <t>ニュウジョウ</t>
    </rPh>
    <rPh sb="26" eb="28">
      <t>ミコミ</t>
    </rPh>
    <rPh sb="28" eb="29">
      <t>スウ</t>
    </rPh>
    <rPh sb="30" eb="31">
      <t>ヨ</t>
    </rPh>
    <rPh sb="32" eb="33">
      <t>カ</t>
    </rPh>
    <rPh sb="35" eb="37">
      <t>キニュウ</t>
    </rPh>
    <phoneticPr fontId="5"/>
  </si>
  <si>
    <t>※２　複数の公演・展覧会等を実施した場合は、総計を記入し、詳細を適宜別葉にて追加してください。</t>
    <rPh sb="3" eb="5">
      <t>フクスウ</t>
    </rPh>
    <rPh sb="6" eb="8">
      <t>コウエン</t>
    </rPh>
    <rPh sb="9" eb="12">
      <t>テンランカイ</t>
    </rPh>
    <rPh sb="12" eb="13">
      <t>トウ</t>
    </rPh>
    <rPh sb="14" eb="16">
      <t>ジッシ</t>
    </rPh>
    <rPh sb="18" eb="20">
      <t>バアイ</t>
    </rPh>
    <rPh sb="22" eb="24">
      <t>ソウケイ</t>
    </rPh>
    <rPh sb="25" eb="27">
      <t>キニュウ</t>
    </rPh>
    <rPh sb="29" eb="31">
      <t>ショウサイ</t>
    </rPh>
    <rPh sb="32" eb="34">
      <t>テキギ</t>
    </rPh>
    <rPh sb="34" eb="36">
      <t>ベツヨウ</t>
    </rPh>
    <rPh sb="38" eb="40">
      <t>ツイカ</t>
    </rPh>
    <phoneticPr fontId="5"/>
  </si>
  <si>
    <t>※３　地域課題対処特別分において、公演、展覧会を開催していない場合は記入不要です。</t>
    <rPh sb="3" eb="9">
      <t>チイキカダイタイショ</t>
    </rPh>
    <rPh sb="9" eb="12">
      <t>トクベツブン</t>
    </rPh>
    <rPh sb="17" eb="19">
      <t>コウエン</t>
    </rPh>
    <rPh sb="20" eb="23">
      <t>テンランカイ</t>
    </rPh>
    <rPh sb="24" eb="26">
      <t>カイサイ</t>
    </rPh>
    <rPh sb="31" eb="33">
      <t>バアイ</t>
    </rPh>
    <rPh sb="34" eb="36">
      <t>キニュウ</t>
    </rPh>
    <rPh sb="36" eb="38">
      <t>フヨウ</t>
    </rPh>
    <phoneticPr fontId="5"/>
  </si>
  <si>
    <t>２　事業の成果等</t>
    <rPh sb="2" eb="4">
      <t>ジギョウ</t>
    </rPh>
    <rPh sb="5" eb="7">
      <t>セイカ</t>
    </rPh>
    <rPh sb="7" eb="8">
      <t>トウ</t>
    </rPh>
    <phoneticPr fontId="5"/>
  </si>
  <si>
    <t>項目</t>
    <rPh sb="0" eb="2">
      <t>コウモク</t>
    </rPh>
    <phoneticPr fontId="5"/>
  </si>
  <si>
    <t>成果等</t>
    <rPh sb="0" eb="2">
      <t>セイカ</t>
    </rPh>
    <rPh sb="2" eb="3">
      <t>トウ</t>
    </rPh>
    <phoneticPr fontId="5"/>
  </si>
  <si>
    <r>
      <t xml:space="preserve">　事業の目的・趣旨
</t>
    </r>
    <r>
      <rPr>
        <sz val="10"/>
        <rFont val="ＭＳ ゴシック"/>
        <family val="1"/>
        <charset val="128"/>
      </rPr>
      <t>※　当初の目的・趣旨に
　対して得られた成果を
　具体的に記入してくだ
　さい。</t>
    </r>
    <rPh sb="1" eb="3">
      <t>ジギョウ</t>
    </rPh>
    <rPh sb="4" eb="6">
      <t>モクテキ</t>
    </rPh>
    <rPh sb="7" eb="9">
      <t>シュシ</t>
    </rPh>
    <rPh sb="13" eb="15">
      <t>トウショ</t>
    </rPh>
    <rPh sb="16" eb="18">
      <t>モクテキ</t>
    </rPh>
    <rPh sb="19" eb="21">
      <t>シュシ</t>
    </rPh>
    <rPh sb="24" eb="25">
      <t>タイ</t>
    </rPh>
    <rPh sb="27" eb="28">
      <t>エ</t>
    </rPh>
    <rPh sb="31" eb="33">
      <t>セイカ</t>
    </rPh>
    <rPh sb="36" eb="39">
      <t>グタイテキ</t>
    </rPh>
    <rPh sb="40" eb="42">
      <t>キニュウ</t>
    </rPh>
    <phoneticPr fontId="5"/>
  </si>
  <si>
    <t>※　実施したことによる
　成果を具体的に記入し
　てください。</t>
    <rPh sb="2" eb="4">
      <t>ジッシ</t>
    </rPh>
    <rPh sb="13" eb="15">
      <t>セイカ</t>
    </rPh>
    <rPh sb="16" eb="19">
      <t>グタイテキ</t>
    </rPh>
    <rPh sb="20" eb="22">
      <t>キニュウ</t>
    </rPh>
    <phoneticPr fontId="5"/>
  </si>
  <si>
    <r>
      <t xml:space="preserve">　　モデル性
</t>
    </r>
    <r>
      <rPr>
        <sz val="10"/>
        <rFont val="ＭＳ ゴシック"/>
        <family val="1"/>
        <charset val="128"/>
      </rPr>
      <t>※　他の地域の参考と
　なるような取り組み
　を具体的に記入して
　ください。</t>
    </r>
    <rPh sb="5" eb="6">
      <t>セイ</t>
    </rPh>
    <rPh sb="25" eb="26">
      <t>ト</t>
    </rPh>
    <rPh sb="27" eb="28">
      <t>ク</t>
    </rPh>
    <rPh sb="32" eb="35">
      <t>グタイテキ</t>
    </rPh>
    <rPh sb="36" eb="38">
      <t>キニュウ</t>
    </rPh>
    <phoneticPr fontId="5"/>
  </si>
  <si>
    <t>課題及び次年度
以降の継承・展開</t>
    <rPh sb="0" eb="2">
      <t>カダイ</t>
    </rPh>
    <rPh sb="2" eb="3">
      <t>オヨ</t>
    </rPh>
    <rPh sb="4" eb="7">
      <t>ジネンド</t>
    </rPh>
    <rPh sb="8" eb="10">
      <t>イコウ</t>
    </rPh>
    <rPh sb="11" eb="13">
      <t>ケイショウ</t>
    </rPh>
    <rPh sb="14" eb="16">
      <t>テンカイ</t>
    </rPh>
    <phoneticPr fontId="5"/>
  </si>
  <si>
    <t>３　助成の申請</t>
    <rPh sb="2" eb="4">
      <t>ジョセイ</t>
    </rPh>
    <rPh sb="5" eb="7">
      <t>シンセイ</t>
    </rPh>
    <phoneticPr fontId="5"/>
  </si>
  <si>
    <t>申請者</t>
    <rPh sb="2" eb="3">
      <t>シャ</t>
    </rPh>
    <phoneticPr fontId="5"/>
  </si>
  <si>
    <t>団　 体 　名</t>
    <phoneticPr fontId="5"/>
  </si>
  <si>
    <t>代表者職氏名</t>
  </si>
  <si>
    <t>事業実施者</t>
  </si>
  <si>
    <t>事務局所在地</t>
  </si>
  <si>
    <t>℡</t>
    <phoneticPr fontId="5"/>
  </si>
  <si>
    <t>担当者氏名</t>
    <rPh sb="0" eb="5">
      <t>　フ　　　リ　　　ガ　　　ナ</t>
    </rPh>
    <phoneticPr fontId="5"/>
  </si>
  <si>
    <t>区　分</t>
    <rPh sb="0" eb="1">
      <t>ク</t>
    </rPh>
    <rPh sb="2" eb="3">
      <t>ブン</t>
    </rPh>
    <phoneticPr fontId="5"/>
  </si>
  <si>
    <t>　地方公共団体</t>
    <phoneticPr fontId="5"/>
  </si>
  <si>
    <r>
      <t xml:space="preserve">※　該当する区分の左欄に｢○｣を
　付けてください｡
</t>
    </r>
    <r>
      <rPr>
        <sz val="11"/>
        <rFont val="ＭＳ 明朝"/>
        <family val="1"/>
        <charset val="128"/>
      </rPr>
      <t>←　該当する区分を
　１つだけ選択してください。</t>
    </r>
    <rPh sb="9" eb="10">
      <t>ヒダリ</t>
    </rPh>
    <phoneticPr fontId="5"/>
  </si>
  <si>
    <t>区分の○の数</t>
    <rPh sb="0" eb="2">
      <t>クブン</t>
    </rPh>
    <rPh sb="5" eb="6">
      <t>カズ</t>
    </rPh>
    <phoneticPr fontId="5"/>
  </si>
  <si>
    <t>　特定指定管理者</t>
    <phoneticPr fontId="5"/>
  </si>
  <si>
    <t>　一般指定管理者</t>
    <phoneticPr fontId="5"/>
  </si>
  <si>
    <t>←該当する区分を
　１つだけ選択
　してください。</t>
    <phoneticPr fontId="5"/>
  </si>
  <si>
    <t>　特定公益法人</t>
    <phoneticPr fontId="5"/>
  </si>
  <si>
    <t>　実行委員会等</t>
    <phoneticPr fontId="5"/>
  </si>
  <si>
    <t>４　助成申請額</t>
    <rPh sb="2" eb="4">
      <t>ジョセイ</t>
    </rPh>
    <rPh sb="4" eb="7">
      <t>シンセイガク</t>
    </rPh>
    <phoneticPr fontId="5"/>
  </si>
  <si>
    <t>助成対象事業経費 ①</t>
    <rPh sb="0" eb="2">
      <t>ジョセイ</t>
    </rPh>
    <rPh sb="2" eb="4">
      <t>タイショウ</t>
    </rPh>
    <rPh sb="4" eb="6">
      <t>ジギョウ</t>
    </rPh>
    <rPh sb="6" eb="8">
      <t>ケイヒ</t>
    </rPh>
    <phoneticPr fontId="5"/>
  </si>
  <si>
    <t>円</t>
    <rPh sb="0" eb="1">
      <t>エン</t>
    </rPh>
    <phoneticPr fontId="5"/>
  </si>
  <si>
    <r>
      <t>※　事業実施者の経費を記入
　　ただし、事業実施者が</t>
    </r>
    <r>
      <rPr>
        <sz val="10"/>
        <rFont val="ＭＳ ゴシック"/>
        <family val="3"/>
        <charset val="128"/>
      </rPr>
      <t>実行委員会等</t>
    </r>
    <r>
      <rPr>
        <sz val="10"/>
        <rFont val="ＭＳ 明朝"/>
        <family val="1"/>
        <charset val="128"/>
      </rPr>
      <t>の場合は、
　地方公共団体、特定指定管理者、特定公益法人の負担金の
　額を記入</t>
    </r>
    <rPh sb="11" eb="13">
      <t>キニュウ</t>
    </rPh>
    <rPh sb="69" eb="71">
      <t>キニュウ</t>
    </rPh>
    <phoneticPr fontId="5"/>
  </si>
  <si>
    <t>入場料等収入　　②</t>
    <rPh sb="0" eb="3">
      <t>ニュウジョウリョウ</t>
    </rPh>
    <rPh sb="3" eb="4">
      <t>トウ</t>
    </rPh>
    <rPh sb="4" eb="6">
      <t>シュウニュウ</t>
    </rPh>
    <phoneticPr fontId="5"/>
  </si>
  <si>
    <r>
      <t>※　事業実施者の入場料等の収入を記入
　　ただし、事業実施者が</t>
    </r>
    <r>
      <rPr>
        <sz val="10"/>
        <rFont val="ＭＳ ゴシック"/>
        <family val="3"/>
        <charset val="128"/>
      </rPr>
      <t>実行委員会等</t>
    </r>
    <r>
      <rPr>
        <sz val="10"/>
        <rFont val="ＭＳ 明朝"/>
        <family val="1"/>
        <charset val="128"/>
      </rPr>
      <t>の場合は、
　地方公共団体、特定指定管理者、特定公益法人の入場料等
　収入額を記入
※　別記様式４－３の（A)と同額</t>
    </r>
    <r>
      <rPr>
        <sz val="11"/>
        <color indexed="8"/>
        <rFont val="ＭＳ Ｐゴシック"/>
        <family val="3"/>
        <charset val="128"/>
      </rPr>
      <t/>
    </r>
    <rPh sb="16" eb="18">
      <t>キニュウ</t>
    </rPh>
    <rPh sb="76" eb="78">
      <t>キニュウ</t>
    </rPh>
    <rPh sb="81" eb="83">
      <t>ベッキ</t>
    </rPh>
    <rPh sb="83" eb="85">
      <t>ヨウシキ</t>
    </rPh>
    <phoneticPr fontId="5"/>
  </si>
  <si>
    <t>（①－②）×1/2　③</t>
    <phoneticPr fontId="5"/>
  </si>
  <si>
    <r>
      <rPr>
        <sz val="10"/>
        <rFont val="ＭＳ ゴシック"/>
        <family val="3"/>
        <charset val="128"/>
      </rPr>
      <t>地方公共団体補助金等</t>
    </r>
    <r>
      <rPr>
        <sz val="11"/>
        <rFont val="ＭＳ ゴシック"/>
        <family val="3"/>
        <charset val="128"/>
      </rPr>
      <t>④</t>
    </r>
    <rPh sb="0" eb="2">
      <t>チホウ</t>
    </rPh>
    <rPh sb="2" eb="4">
      <t>コウキョウ</t>
    </rPh>
    <rPh sb="4" eb="6">
      <t>ダンタイ</t>
    </rPh>
    <rPh sb="6" eb="9">
      <t>ホジョキン</t>
    </rPh>
    <rPh sb="9" eb="10">
      <t>トウ</t>
    </rPh>
    <phoneticPr fontId="5"/>
  </si>
  <si>
    <r>
      <t>※　事業実施者が</t>
    </r>
    <r>
      <rPr>
        <sz val="10"/>
        <rFont val="ＭＳ ゴシック"/>
        <family val="3"/>
        <charset val="128"/>
      </rPr>
      <t>一般指定管理者</t>
    </r>
    <r>
      <rPr>
        <sz val="10"/>
        <rFont val="ＭＳ 明朝"/>
        <family val="1"/>
        <charset val="128"/>
      </rPr>
      <t>の場合のみ記入
※　別記様式４－３の（C)と同額</t>
    </r>
    <rPh sb="20" eb="22">
      <t>キニュウ</t>
    </rPh>
    <rPh sb="25" eb="27">
      <t>ベッキ</t>
    </rPh>
    <rPh sb="27" eb="29">
      <t>ヨウシキ</t>
    </rPh>
    <phoneticPr fontId="5"/>
  </si>
  <si>
    <t>助成承認額　　⑤</t>
    <rPh sb="0" eb="2">
      <t>ジョセイ</t>
    </rPh>
    <rPh sb="2" eb="4">
      <t>ショウニン</t>
    </rPh>
    <rPh sb="4" eb="5">
      <t>ガク</t>
    </rPh>
    <phoneticPr fontId="5"/>
  </si>
  <si>
    <t>※　助成決定通知に記載されている金額を記入</t>
    <rPh sb="2" eb="4">
      <t>ジョセイ</t>
    </rPh>
    <rPh sb="4" eb="6">
      <t>ケッテイ</t>
    </rPh>
    <rPh sb="6" eb="8">
      <t>ツウチ</t>
    </rPh>
    <rPh sb="9" eb="11">
      <t>キサイ</t>
    </rPh>
    <rPh sb="16" eb="18">
      <t>キンガク</t>
    </rPh>
    <rPh sb="19" eb="21">
      <t>キニュウ</t>
    </rPh>
    <phoneticPr fontId="5"/>
  </si>
  <si>
    <t>助成申請額　　⑥</t>
    <rPh sb="0" eb="2">
      <t>ジョセイ</t>
    </rPh>
    <rPh sb="2" eb="4">
      <t>シンセイ</t>
    </rPh>
    <rPh sb="4" eb="5">
      <t>ガク</t>
    </rPh>
    <phoneticPr fontId="5"/>
  </si>
  <si>
    <t>※　別記様式４－３の（D)と同額
（③、④、⑤の最も低い金額の千円未満を切り捨てた額
　ただし、別記様式４－３の（D）の額を調整した場合は、
　その額とする）</t>
    <rPh sb="48" eb="50">
      <t>ベッキ</t>
    </rPh>
    <rPh sb="50" eb="52">
      <t>ヨウシキ</t>
    </rPh>
    <rPh sb="60" eb="61">
      <t>ガク</t>
    </rPh>
    <rPh sb="62" eb="64">
      <t>チョウセイ</t>
    </rPh>
    <rPh sb="66" eb="68">
      <t>バアイ</t>
    </rPh>
    <rPh sb="74" eb="75">
      <t>ガク</t>
    </rPh>
    <phoneticPr fontId="5"/>
  </si>
  <si>
    <t>５　助成金の振込先</t>
    <rPh sb="2" eb="4">
      <t>ジョセイ</t>
    </rPh>
    <rPh sb="4" eb="5">
      <t>キン</t>
    </rPh>
    <rPh sb="6" eb="8">
      <t>フリコミ</t>
    </rPh>
    <rPh sb="8" eb="9">
      <t>サキ</t>
    </rPh>
    <phoneticPr fontId="5"/>
  </si>
  <si>
    <t>金融機関</t>
    <rPh sb="0" eb="2">
      <t>キンユウ</t>
    </rPh>
    <rPh sb="2" eb="4">
      <t>キカン</t>
    </rPh>
    <phoneticPr fontId="5"/>
  </si>
  <si>
    <t>フリガナ</t>
    <phoneticPr fontId="5"/>
  </si>
  <si>
    <t>銀行名</t>
    <rPh sb="0" eb="3">
      <t>ギンコウメイ</t>
    </rPh>
    <phoneticPr fontId="5"/>
  </si>
  <si>
    <t>支店名</t>
    <rPh sb="0" eb="3">
      <t>シテンメイ</t>
    </rPh>
    <phoneticPr fontId="5"/>
  </si>
  <si>
    <t>口座名</t>
    <rPh sb="0" eb="2">
      <t>コウザ</t>
    </rPh>
    <rPh sb="2" eb="3">
      <t>メイ</t>
    </rPh>
    <phoneticPr fontId="5"/>
  </si>
  <si>
    <t>口座番号</t>
    <rPh sb="0" eb="2">
      <t>コウザ</t>
    </rPh>
    <rPh sb="2" eb="4">
      <t>バンゴウ</t>
    </rPh>
    <phoneticPr fontId="5"/>
  </si>
  <si>
    <t>預金種別</t>
    <rPh sb="0" eb="2">
      <t>ヨキン</t>
    </rPh>
    <rPh sb="2" eb="4">
      <t>シュベツ</t>
    </rPh>
    <phoneticPr fontId="5"/>
  </si>
  <si>
    <t>※　申請者（地方公共団体、特定指定管理者、特定公益法人）の口座に限ります。</t>
    <rPh sb="2" eb="5">
      <t>シンセイシャ</t>
    </rPh>
    <phoneticPr fontId="5"/>
  </si>
  <si>
    <t>申請区分</t>
    <rPh sb="0" eb="2">
      <t>シンセイ</t>
    </rPh>
    <rPh sb="2" eb="4">
      <t>クブン</t>
    </rPh>
    <phoneticPr fontId="5"/>
  </si>
  <si>
    <r>
      <t>創造プログラム</t>
    </r>
    <r>
      <rPr>
        <sz val="16"/>
        <rFont val="ＭＳ ゴシック"/>
        <family val="3"/>
        <charset val="128"/>
      </rPr>
      <t>　助成対象事業経費の内訳(実績)</t>
    </r>
    <rPh sb="0" eb="2">
      <t>ソウゾウ</t>
    </rPh>
    <rPh sb="20" eb="22">
      <t>ジッセキ</t>
    </rPh>
    <phoneticPr fontId="5"/>
  </si>
  <si>
    <t>地方公共団体</t>
  </si>
  <si>
    <t>特定指定管理者</t>
  </si>
  <si>
    <t>一般指定管理者</t>
  </si>
  <si>
    <t>特定公益法人</t>
  </si>
  <si>
    <t>実行委員会等</t>
  </si>
  <si>
    <t>１　財源内訳</t>
    <phoneticPr fontId="5"/>
  </si>
  <si>
    <r>
      <t>●　事業実施者が、地方公共団体、特定指定管理者、特定公益法人の場合は、</t>
    </r>
    <r>
      <rPr>
        <u/>
        <sz val="12"/>
        <rFont val="ＭＳ ゴシック"/>
        <family val="3"/>
        <charset val="128"/>
      </rPr>
      <t xml:space="preserve">「申請者」
</t>
    </r>
    <r>
      <rPr>
        <sz val="12"/>
        <rFont val="ＭＳ ゴシック"/>
        <family val="3"/>
        <charset val="128"/>
      </rPr>
      <t>　</t>
    </r>
    <r>
      <rPr>
        <u/>
        <sz val="12"/>
        <rFont val="ＭＳ ゴシック"/>
        <family val="3"/>
        <charset val="128"/>
      </rPr>
      <t>の列のみ記入</t>
    </r>
    <r>
      <rPr>
        <sz val="12"/>
        <rFont val="ＭＳ 明朝"/>
        <family val="1"/>
        <charset val="128"/>
      </rPr>
      <t>してください。
●　事業実施者が、一般指定管理者、実行委員会等の場合は、「申請者」の列及び「事業
　実施者」の列の</t>
    </r>
    <r>
      <rPr>
        <u/>
        <sz val="12"/>
        <rFont val="ＭＳ ゴシック"/>
        <family val="3"/>
        <charset val="128"/>
      </rPr>
      <t>いずれも記入</t>
    </r>
    <r>
      <rPr>
        <sz val="12"/>
        <rFont val="ＭＳ 明朝"/>
        <family val="1"/>
        <charset val="128"/>
      </rPr>
      <t>してください。</t>
    </r>
    <rPh sb="46" eb="48">
      <t>キニュウ</t>
    </rPh>
    <phoneticPr fontId="5"/>
  </si>
  <si>
    <t>項　　　目</t>
  </si>
  <si>
    <t>金　　　額(円)</t>
  </si>
  <si>
    <t>備　　　　　考</t>
  </si>
  <si>
    <r>
      <t xml:space="preserve">申請者
</t>
    </r>
    <r>
      <rPr>
        <sz val="9"/>
        <rFont val="ＭＳ 明朝"/>
        <family val="1"/>
        <charset val="128"/>
      </rPr>
      <t>地方公共団体
特定指定管理者
特定公益法人</t>
    </r>
    <phoneticPr fontId="5"/>
  </si>
  <si>
    <r>
      <t xml:space="preserve">事業実施者
</t>
    </r>
    <r>
      <rPr>
        <sz val="9"/>
        <rFont val="ＭＳ 明朝"/>
        <family val="1"/>
        <charset val="128"/>
      </rPr>
      <t>一般指定管理者
実行委員会等</t>
    </r>
    <phoneticPr fontId="5"/>
  </si>
  <si>
    <t>　別記様式４－２の「事業実施者」の「区分」が未入力です。</t>
    <rPh sb="1" eb="5">
      <t>ベッキヨウシキ</t>
    </rPh>
    <rPh sb="10" eb="12">
      <t>ジギョウ</t>
    </rPh>
    <rPh sb="12" eb="14">
      <t>ジッシ</t>
    </rPh>
    <rPh sb="14" eb="15">
      <t>シャ</t>
    </rPh>
    <rPh sb="18" eb="20">
      <t>クブン</t>
    </rPh>
    <rPh sb="22" eb="23">
      <t>ミ</t>
    </rPh>
    <rPh sb="23" eb="25">
      <t>ニュウリョク</t>
    </rPh>
    <phoneticPr fontId="5"/>
  </si>
  <si>
    <r>
      <t xml:space="preserve">入場料等収入
</t>
    </r>
    <r>
      <rPr>
        <sz val="11"/>
        <rFont val="ＭＳ 明朝"/>
        <family val="1"/>
        <charset val="128"/>
      </rPr>
      <t>(入場料･参加料等)</t>
    </r>
    <r>
      <rPr>
        <sz val="12"/>
        <rFont val="ＭＳ 明朝"/>
        <family val="1"/>
        <charset val="128"/>
      </rPr>
      <t xml:space="preserve">
(Ａ)</t>
    </r>
    <phoneticPr fontId="5"/>
  </si>
  <si>
    <t>※　詳細を後段「３」に記入して下さい。
　　申請者の(Ａ)＋事業実施者の(Ａ)
　　＝後段「３」の(１)と(２)の合計
※　別記様式４－２の入場料等収入
　（参加料等収入を含む）と同額</t>
    <rPh sb="11" eb="13">
      <t>キニュウ</t>
    </rPh>
    <rPh sb="22" eb="25">
      <t>シンセイシャ</t>
    </rPh>
    <rPh sb="30" eb="35">
      <t>ジギョウジッシシャ</t>
    </rPh>
    <rPh sb="43" eb="45">
      <t>コウダン</t>
    </rPh>
    <rPh sb="57" eb="59">
      <t>ゴウケイ</t>
    </rPh>
    <rPh sb="62" eb="64">
      <t>ベッキ</t>
    </rPh>
    <rPh sb="64" eb="66">
      <t>ヨウシキ</t>
    </rPh>
    <rPh sb="70" eb="73">
      <t>ニュウジョウリョウ</t>
    </rPh>
    <rPh sb="73" eb="74">
      <t>トウ</t>
    </rPh>
    <rPh sb="74" eb="76">
      <t>シュウニュウ</t>
    </rPh>
    <rPh sb="79" eb="82">
      <t>サンカリョウ</t>
    </rPh>
    <rPh sb="82" eb="83">
      <t>トウ</t>
    </rPh>
    <rPh sb="83" eb="85">
      <t>シュウニュウ</t>
    </rPh>
    <rPh sb="86" eb="87">
      <t>フク</t>
    </rPh>
    <rPh sb="90" eb="92">
      <t>ドウガク</t>
    </rPh>
    <phoneticPr fontId="5"/>
  </si>
  <si>
    <t>※　後段「３」が入力されていないか金額に差額が生じていますので確認してください。</t>
    <phoneticPr fontId="5"/>
  </si>
  <si>
    <t>寄付金､協賛金､
助成金､補助金等
(Ｂ)</t>
    <phoneticPr fontId="5"/>
  </si>
  <si>
    <r>
      <t>※　詳細は後段「４」に記入して下さい。
※　</t>
    </r>
    <r>
      <rPr>
        <u/>
        <sz val="10.5"/>
        <rFont val="ＭＳ ゴシック"/>
        <family val="3"/>
        <charset val="128"/>
      </rPr>
      <t xml:space="preserve">申請者及び地域創造以外の団体からの
</t>
    </r>
    <r>
      <rPr>
        <sz val="10.5"/>
        <rFont val="ＭＳ ゴシック"/>
        <family val="3"/>
        <charset val="128"/>
      </rPr>
      <t>　</t>
    </r>
    <r>
      <rPr>
        <u/>
        <sz val="10.5"/>
        <rFont val="ＭＳ ゴシック"/>
        <family val="3"/>
        <charset val="128"/>
      </rPr>
      <t>寄付金等</t>
    </r>
    <r>
      <rPr>
        <sz val="10.5"/>
        <rFont val="ＭＳ 明朝"/>
        <family val="1"/>
        <charset val="128"/>
      </rPr>
      <t>を記入</t>
    </r>
    <rPh sb="11" eb="13">
      <t>キニュウ</t>
    </rPh>
    <rPh sb="46" eb="48">
      <t>キニュウ</t>
    </rPh>
    <phoneticPr fontId="5"/>
  </si>
  <si>
    <t>※　後段「４」が入力されていないか金額に差額が生じていますので確認してください。</t>
    <phoneticPr fontId="5"/>
  </si>
  <si>
    <t>申請者からの
負担金・補助金等
(Ｃ)</t>
    <phoneticPr fontId="5"/>
  </si>
  <si>
    <r>
      <t>※　事業実施者が、</t>
    </r>
    <r>
      <rPr>
        <u/>
        <sz val="10.5"/>
        <rFont val="ＭＳ ゴシック"/>
        <family val="3"/>
        <charset val="128"/>
      </rPr>
      <t xml:space="preserve">一般指定管理者又は実行
</t>
    </r>
    <r>
      <rPr>
        <sz val="10.5"/>
        <rFont val="ＭＳ ゴシック"/>
        <family val="3"/>
        <charset val="128"/>
      </rPr>
      <t>　</t>
    </r>
    <r>
      <rPr>
        <u/>
        <sz val="10.5"/>
        <rFont val="ＭＳ ゴシック"/>
        <family val="3"/>
        <charset val="128"/>
      </rPr>
      <t>委員会等の場合</t>
    </r>
    <r>
      <rPr>
        <sz val="10.5"/>
        <rFont val="ＭＳ 明朝"/>
        <family val="1"/>
        <charset val="128"/>
      </rPr>
      <t>のみ記入
※　(Ｃ)＝申請者の(Ｆ)＝(Ｈ)</t>
    </r>
    <r>
      <rPr>
        <vertAlign val="superscript"/>
        <sz val="10.5"/>
        <rFont val="ＭＳ 明朝"/>
        <family val="1"/>
        <charset val="128"/>
      </rPr>
      <t>※１</t>
    </r>
    <r>
      <rPr>
        <u/>
        <sz val="10.5"/>
        <rFont val="ＭＳ ゴシック"/>
        <family val="3"/>
        <charset val="128"/>
      </rPr>
      <t xml:space="preserve">≧(Ｄ)
</t>
    </r>
    <r>
      <rPr>
        <sz val="10.5"/>
        <rFont val="ＭＳ 明朝"/>
        <family val="1"/>
        <charset val="128"/>
      </rPr>
      <t>※　別記様式４－２の地方公共団体補助金等と同額</t>
    </r>
    <rPh sb="31" eb="33">
      <t>キニュウ</t>
    </rPh>
    <rPh sb="60" eb="62">
      <t>ベッキ</t>
    </rPh>
    <rPh sb="62" eb="64">
      <t>ヨウシキ</t>
    </rPh>
    <rPh sb="68" eb="70">
      <t>チホウ</t>
    </rPh>
    <rPh sb="70" eb="72">
      <t>コウキョウ</t>
    </rPh>
    <rPh sb="72" eb="74">
      <t>ダンタイ</t>
    </rPh>
    <rPh sb="74" eb="77">
      <t>ホジョキン</t>
    </rPh>
    <rPh sb="77" eb="78">
      <t>トウ</t>
    </rPh>
    <rPh sb="79" eb="81">
      <t>ドウガク</t>
    </rPh>
    <phoneticPr fontId="5"/>
  </si>
  <si>
    <t>※　備考欄の条件が満たされていません。</t>
    <rPh sb="2" eb="4">
      <t>ビコウ</t>
    </rPh>
    <rPh sb="4" eb="5">
      <t>ラン</t>
    </rPh>
    <rPh sb="6" eb="8">
      <t>ジョウケン</t>
    </rPh>
    <rPh sb="9" eb="10">
      <t>ミ</t>
    </rPh>
    <phoneticPr fontId="5"/>
  </si>
  <si>
    <t>助成申請額
(Ｄ)</t>
    <phoneticPr fontId="5"/>
  </si>
  <si>
    <t>※　別記様式４－２「３助成の申請」の事業実施者区分が入力されていません。</t>
    <phoneticPr fontId="5"/>
  </si>
  <si>
    <t>自己財源
(Ｅ)</t>
    <phoneticPr fontId="5"/>
  </si>
  <si>
    <t>※　金額に差額が生じていますので確認してください。</t>
    <phoneticPr fontId="5"/>
  </si>
  <si>
    <t>合　　計
(Ｆ)</t>
    <phoneticPr fontId="5"/>
  </si>
  <si>
    <r>
      <t>【事業実施者】地方公共団体､特定指定管理者､
　　　　　　　特定公益法人</t>
    </r>
    <r>
      <rPr>
        <sz val="10.5"/>
        <rFont val="ＭＳ 明朝"/>
        <family val="1"/>
        <charset val="128"/>
      </rPr>
      <t xml:space="preserve">
　　申請者の(Ｆ)＝(Ｇ)</t>
    </r>
    <r>
      <rPr>
        <vertAlign val="superscript"/>
        <sz val="10.5"/>
        <rFont val="ＭＳ 明朝"/>
        <family val="1"/>
        <charset val="128"/>
      </rPr>
      <t>※２</t>
    </r>
    <r>
      <rPr>
        <sz val="10.5"/>
        <rFont val="ＭＳ 明朝"/>
        <family val="1"/>
        <charset val="128"/>
      </rPr>
      <t xml:space="preserve">
</t>
    </r>
    <r>
      <rPr>
        <sz val="10.5"/>
        <rFont val="ＭＳ ゴシック"/>
        <family val="3"/>
        <charset val="128"/>
      </rPr>
      <t>【事業実施者】一般指定管理者、実行委員会等</t>
    </r>
    <r>
      <rPr>
        <sz val="10.5"/>
        <rFont val="ＭＳ 明朝"/>
        <family val="1"/>
        <charset val="128"/>
      </rPr>
      <t xml:space="preserve">
　　申請者の(Ｆ)＝(Ｈ)</t>
    </r>
    <r>
      <rPr>
        <vertAlign val="superscript"/>
        <sz val="10.5"/>
        <rFont val="ＭＳ 明朝"/>
        <family val="1"/>
        <charset val="128"/>
      </rPr>
      <t>※１</t>
    </r>
    <r>
      <rPr>
        <sz val="10.5"/>
        <rFont val="ＭＳ 明朝"/>
        <family val="1"/>
        <charset val="128"/>
      </rPr>
      <t xml:space="preserve">
　　事業実施者の(Ｆ)＝(Ｇ)</t>
    </r>
    <r>
      <rPr>
        <vertAlign val="superscript"/>
        <sz val="10.5"/>
        <rFont val="ＭＳ 明朝"/>
        <family val="1"/>
        <charset val="128"/>
      </rPr>
      <t>※２</t>
    </r>
    <phoneticPr fontId="5"/>
  </si>
  <si>
    <t>　※１　(Ｈ)は、次ページ「２　支出内訳」の「負担金又は補助金等(Ｈ)」欄を示す。</t>
  </si>
  <si>
    <t>２　支出内訳</t>
    <phoneticPr fontId="5"/>
  </si>
  <si>
    <r>
      <t>●　</t>
    </r>
    <r>
      <rPr>
        <u/>
        <sz val="12"/>
        <rFont val="ＭＳ ゴシック"/>
        <family val="3"/>
        <charset val="128"/>
      </rPr>
      <t>事業実施者の支出額(実績）</t>
    </r>
    <r>
      <rPr>
        <sz val="12"/>
        <rFont val="ＭＳ 明朝"/>
        <family val="1"/>
        <charset val="128"/>
      </rPr>
      <t>に基づき記入してください。
●　事業実施者が一般指定管理者、実行委員会等の場合、</t>
    </r>
    <r>
      <rPr>
        <u/>
        <sz val="12"/>
        <rFont val="ＭＳ ゴシック"/>
        <family val="3"/>
        <charset val="128"/>
      </rPr>
      <t xml:space="preserve">申請者の負担額を最下段（Ｈ）
</t>
    </r>
    <r>
      <rPr>
        <sz val="12"/>
        <rFont val="ＭＳ ゴシック"/>
        <family val="3"/>
        <charset val="128"/>
      </rPr>
      <t>　</t>
    </r>
    <r>
      <rPr>
        <u/>
        <sz val="12"/>
        <rFont val="ＭＳ ゴシック"/>
        <family val="3"/>
        <charset val="128"/>
      </rPr>
      <t>に記入</t>
    </r>
    <r>
      <rPr>
        <sz val="12"/>
        <rFont val="ＭＳ 明朝"/>
        <family val="1"/>
        <charset val="128"/>
      </rPr>
      <t>してください。</t>
    </r>
    <rPh sb="12" eb="14">
      <t>ジッセキ</t>
    </rPh>
    <rPh sb="19" eb="21">
      <t>キニュウ</t>
    </rPh>
    <rPh sb="72" eb="74">
      <t>キニュウ</t>
    </rPh>
    <phoneticPr fontId="5"/>
  </si>
  <si>
    <t>項　　目</t>
    <phoneticPr fontId="5"/>
  </si>
  <si>
    <t>金額(円)</t>
  </si>
  <si>
    <t>当初申請額(円）</t>
    <rPh sb="0" eb="2">
      <t>トウショ</t>
    </rPh>
    <rPh sb="2" eb="5">
      <t>シンセイガク</t>
    </rPh>
    <rPh sb="6" eb="7">
      <t>エン</t>
    </rPh>
    <phoneticPr fontId="5"/>
  </si>
  <si>
    <t>備　　　　　考</t>
    <rPh sb="0" eb="1">
      <t>ソナエ</t>
    </rPh>
    <rPh sb="6" eb="7">
      <t>コウ</t>
    </rPh>
    <phoneticPr fontId="5"/>
  </si>
  <si>
    <t>出演費又は
展示品等借上料</t>
    <phoneticPr fontId="5"/>
  </si>
  <si>
    <t>音楽・文芸費</t>
  </si>
  <si>
    <t>設営・舞台費</t>
  </si>
  <si>
    <t>謝金・旅費
・通信費</t>
    <phoneticPr fontId="5"/>
  </si>
  <si>
    <t>宣伝・印刷費</t>
  </si>
  <si>
    <t>記録費</t>
  </si>
  <si>
    <t>保険料</t>
  </si>
  <si>
    <t>企画・
制作費</t>
    <phoneticPr fontId="5"/>
  </si>
  <si>
    <t>直営</t>
  </si>
  <si>
    <t>委託</t>
  </si>
  <si>
    <t>合　　計
(Ｇ)</t>
    <phoneticPr fontId="5"/>
  </si>
  <si>
    <r>
      <t>【事業実施者】地方公共団体､特定指定管理者､
　　　　　　　特定公益法人
　</t>
    </r>
    <r>
      <rPr>
        <sz val="10.5"/>
        <rFont val="ＭＳ 明朝"/>
        <family val="1"/>
        <charset val="128"/>
      </rPr>
      <t>　(Ｇ)＝申請者の(Ｆ)※１</t>
    </r>
    <r>
      <rPr>
        <sz val="10.5"/>
        <rFont val="ＭＳ ゴシック"/>
        <family val="3"/>
        <charset val="128"/>
      </rPr>
      <t xml:space="preserve">
【事業実施者】一般指定管理者、実行委員会等
　</t>
    </r>
    <r>
      <rPr>
        <sz val="10.5"/>
        <rFont val="ＭＳ 明朝"/>
        <family val="1"/>
        <charset val="128"/>
      </rPr>
      <t>　(Ｇ)＝事業実施者の(Ｆ)※１</t>
    </r>
    <phoneticPr fontId="5"/>
  </si>
  <si>
    <t>※　別記様式４－４が入力されていないか金額に差額が生じていますので確認してください。</t>
    <rPh sb="2" eb="4">
      <t>ベッキ</t>
    </rPh>
    <rPh sb="4" eb="6">
      <t>ヨウシキ</t>
    </rPh>
    <phoneticPr fontId="5"/>
  </si>
  <si>
    <t>《事業実施者が一般指定管理者、又は実行委員会等の場合に記入》</t>
    <rPh sb="27" eb="29">
      <t>キニュウ</t>
    </rPh>
    <phoneticPr fontId="5"/>
  </si>
  <si>
    <t>負担金
又は補助金等
(Ｈ)</t>
    <phoneticPr fontId="5"/>
  </si>
  <si>
    <t>※　申請者の負担額を記入
※　支出したことを証明できる書類の写しを添付
　してください。
※　(Ｈ)＝申請者の(Ｆ)※１</t>
    <rPh sb="10" eb="12">
      <t>キニュウ</t>
    </rPh>
    <phoneticPr fontId="5"/>
  </si>
  <si>
    <t>※　助成対象事業に係る直接経費の財源として負担された額を超えていますので確認してください。</t>
    <phoneticPr fontId="5"/>
  </si>
  <si>
    <t>　※１　(Ｆ)は、前ページ「１　財源内訳」の「合計(Ｆ)」欄を示す。　</t>
  </si>
  <si>
    <t>３　(Ａ)の入場料等収入の明細</t>
    <phoneticPr fontId="5"/>
  </si>
  <si>
    <t>●　以下の(1)と(2)の合計額を「１ 財源内訳」の(Ａ)欄に記入してください。</t>
    <rPh sb="31" eb="33">
      <t>キニュウ</t>
    </rPh>
    <phoneticPr fontId="5"/>
  </si>
  <si>
    <t xml:space="preserve"> (1)　公演・展覧会等の場合の入場料</t>
    <rPh sb="8" eb="11">
      <t>テンランカイ</t>
    </rPh>
    <phoneticPr fontId="5"/>
  </si>
  <si>
    <t>席　　　　　　種</t>
    <phoneticPr fontId="5"/>
  </si>
  <si>
    <t>単　　価</t>
    <rPh sb="0" eb="1">
      <t>タン</t>
    </rPh>
    <rPh sb="3" eb="4">
      <t>アタイ</t>
    </rPh>
    <phoneticPr fontId="5"/>
  </si>
  <si>
    <t>枚　　数</t>
    <rPh sb="0" eb="1">
      <t>マイ</t>
    </rPh>
    <rPh sb="3" eb="4">
      <t>カズ</t>
    </rPh>
    <phoneticPr fontId="5"/>
  </si>
  <si>
    <t>売　上　額</t>
    <rPh sb="0" eb="1">
      <t>バイ</t>
    </rPh>
    <rPh sb="2" eb="3">
      <t>ジョウ</t>
    </rPh>
    <rPh sb="4" eb="5">
      <t>ガク</t>
    </rPh>
    <phoneticPr fontId="5"/>
  </si>
  <si>
    <t>「-」かどうか</t>
    <phoneticPr fontId="5"/>
  </si>
  <si>
    <t>席種の有無</t>
    <rPh sb="0" eb="1">
      <t>セキ</t>
    </rPh>
    <rPh sb="1" eb="2">
      <t>シュ</t>
    </rPh>
    <rPh sb="3" eb="5">
      <t>ウム</t>
    </rPh>
    <phoneticPr fontId="5"/>
  </si>
  <si>
    <t>ＤＢインポートシート転記用</t>
    <rPh sb="10" eb="12">
      <t>テンキ</t>
    </rPh>
    <rPh sb="12" eb="13">
      <t>ヨウ</t>
    </rPh>
    <phoneticPr fontId="5"/>
  </si>
  <si>
    <t>前売</t>
    <rPh sb="0" eb="2">
      <t>マエウ</t>
    </rPh>
    <phoneticPr fontId="5"/>
  </si>
  <si>
    <t>枚</t>
    <rPh sb="0" eb="1">
      <t>マイ</t>
    </rPh>
    <phoneticPr fontId="5"/>
  </si>
  <si>
    <t>円</t>
  </si>
  <si>
    <t>当日</t>
    <rPh sb="0" eb="2">
      <t>トウジツ</t>
    </rPh>
    <phoneticPr fontId="5"/>
  </si>
  <si>
    <t>計</t>
  </si>
  <si>
    <t xml:space="preserve"> (2)　参加料・図録販売収入等内訳</t>
    <rPh sb="9" eb="11">
      <t>ズロク</t>
    </rPh>
    <rPh sb="11" eb="13">
      <t>ハンバイ</t>
    </rPh>
    <rPh sb="13" eb="15">
      <t>シュウニュウ</t>
    </rPh>
    <rPh sb="15" eb="16">
      <t>トウ</t>
    </rPh>
    <rPh sb="16" eb="18">
      <t>ウチワケ</t>
    </rPh>
    <phoneticPr fontId="5"/>
  </si>
  <si>
    <t>参加料等合計</t>
    <rPh sb="0" eb="3">
      <t>サンカリョウ</t>
    </rPh>
    <rPh sb="3" eb="4">
      <t>トウ</t>
    </rPh>
    <rPh sb="4" eb="6">
      <t>ゴウケイ</t>
    </rPh>
    <phoneticPr fontId="5"/>
  </si>
  <si>
    <t>内　訳</t>
    <rPh sb="0" eb="1">
      <t>ウチ</t>
    </rPh>
    <rPh sb="2" eb="3">
      <t>ヤク</t>
    </rPh>
    <phoneticPr fontId="5"/>
  </si>
  <si>
    <t>　入場料等収入合計（ (1) + (2) ）</t>
    <rPh sb="7" eb="9">
      <t>ゴウケイ</t>
    </rPh>
    <phoneticPr fontId="5"/>
  </si>
  <si>
    <t>計</t>
    <rPh sb="0" eb="1">
      <t>ケイ</t>
    </rPh>
    <phoneticPr fontId="5"/>
  </si>
  <si>
    <t>４　(Ｂ)の寄付金、協賛金、助成金、補助金等の明細</t>
  </si>
  <si>
    <t>団　体　名</t>
  </si>
  <si>
    <t>助成金・補助金等の名称</t>
  </si>
  <si>
    <t>金　　額</t>
  </si>
  <si>
    <t>助成対象事業経費の明細及び請求書（又は領収書）の写しの整理表</t>
    <rPh sb="0" eb="2">
      <t>ジョセイ</t>
    </rPh>
    <rPh sb="2" eb="4">
      <t>タイショウ</t>
    </rPh>
    <rPh sb="4" eb="6">
      <t>ジギョウ</t>
    </rPh>
    <rPh sb="6" eb="8">
      <t>ケイヒ</t>
    </rPh>
    <rPh sb="9" eb="11">
      <t>メイサイ</t>
    </rPh>
    <rPh sb="11" eb="12">
      <t>オヨ</t>
    </rPh>
    <rPh sb="13" eb="16">
      <t>セイキュウショ</t>
    </rPh>
    <rPh sb="17" eb="18">
      <t>マタ</t>
    </rPh>
    <rPh sb="19" eb="22">
      <t>リョウシュウショ</t>
    </rPh>
    <rPh sb="24" eb="25">
      <t>ウツ</t>
    </rPh>
    <rPh sb="27" eb="29">
      <t>セイリ</t>
    </rPh>
    <rPh sb="29" eb="30">
      <t>ヒョウ</t>
    </rPh>
    <phoneticPr fontId="5"/>
  </si>
  <si>
    <t>（単位：円）</t>
    <phoneticPr fontId="5"/>
  </si>
  <si>
    <t>番号</t>
    <rPh sb="0" eb="2">
      <t>バンゴウ</t>
    </rPh>
    <phoneticPr fontId="5"/>
  </si>
  <si>
    <t>請求・支払先</t>
    <rPh sb="0" eb="2">
      <t>セイキュウ</t>
    </rPh>
    <rPh sb="3" eb="6">
      <t>シハライサキ</t>
    </rPh>
    <phoneticPr fontId="5"/>
  </si>
  <si>
    <t>日付</t>
    <rPh sb="0" eb="2">
      <t>ヒヅケ</t>
    </rPh>
    <phoneticPr fontId="5"/>
  </si>
  <si>
    <t>請求・
支払額</t>
    <rPh sb="0" eb="2">
      <t>セイキュウ</t>
    </rPh>
    <rPh sb="4" eb="7">
      <t>シハライガク</t>
    </rPh>
    <phoneticPr fontId="5"/>
  </si>
  <si>
    <t>項　　　　　　　　　　　　　　　　　　　　　　　　　　　　　　目</t>
    <rPh sb="0" eb="1">
      <t>コウ</t>
    </rPh>
    <rPh sb="31" eb="32">
      <t>メ</t>
    </rPh>
    <phoneticPr fontId="5"/>
  </si>
  <si>
    <t>備考</t>
    <rPh sb="0" eb="2">
      <t>ビコウ</t>
    </rPh>
    <phoneticPr fontId="5"/>
  </si>
  <si>
    <t>出演費又は展示品等借上料</t>
    <rPh sb="0" eb="2">
      <t>シュツエン</t>
    </rPh>
    <rPh sb="2" eb="3">
      <t>ヒ</t>
    </rPh>
    <rPh sb="3" eb="4">
      <t>マタ</t>
    </rPh>
    <rPh sb="5" eb="7">
      <t>テンジ</t>
    </rPh>
    <rPh sb="7" eb="8">
      <t>ヒン</t>
    </rPh>
    <rPh sb="8" eb="9">
      <t>トウ</t>
    </rPh>
    <rPh sb="9" eb="11">
      <t>カリア</t>
    </rPh>
    <rPh sb="11" eb="12">
      <t>リョウ</t>
    </rPh>
    <phoneticPr fontId="5"/>
  </si>
  <si>
    <t>音楽・文芸費</t>
    <rPh sb="0" eb="2">
      <t>オンガク</t>
    </rPh>
    <rPh sb="3" eb="5">
      <t>ブンゲイ</t>
    </rPh>
    <rPh sb="5" eb="6">
      <t>ヒ</t>
    </rPh>
    <phoneticPr fontId="5"/>
  </si>
  <si>
    <t>設営・舞台費</t>
    <rPh sb="0" eb="2">
      <t>セツエイ</t>
    </rPh>
    <rPh sb="3" eb="5">
      <t>ブタイ</t>
    </rPh>
    <rPh sb="5" eb="6">
      <t>ヒ</t>
    </rPh>
    <phoneticPr fontId="5"/>
  </si>
  <si>
    <t>謝金・旅費・通信費</t>
    <rPh sb="0" eb="2">
      <t>シャキン</t>
    </rPh>
    <rPh sb="3" eb="5">
      <t>リョヒ</t>
    </rPh>
    <rPh sb="6" eb="9">
      <t>ツウシンヒ</t>
    </rPh>
    <phoneticPr fontId="5"/>
  </si>
  <si>
    <t>宣伝・印刷費</t>
    <rPh sb="0" eb="2">
      <t>センデン</t>
    </rPh>
    <rPh sb="3" eb="6">
      <t>インサツヒ</t>
    </rPh>
    <phoneticPr fontId="5"/>
  </si>
  <si>
    <t>記録費</t>
    <rPh sb="0" eb="2">
      <t>キロク</t>
    </rPh>
    <rPh sb="2" eb="3">
      <t>ヒ</t>
    </rPh>
    <phoneticPr fontId="5"/>
  </si>
  <si>
    <t>保険料</t>
    <rPh sb="0" eb="3">
      <t>ホケンリョウ</t>
    </rPh>
    <phoneticPr fontId="5"/>
  </si>
  <si>
    <t>企画・制作費(直営・委託)</t>
    <rPh sb="0" eb="2">
      <t>キカク</t>
    </rPh>
    <rPh sb="3" eb="6">
      <t>セイサクヒ</t>
    </rPh>
    <rPh sb="7" eb="9">
      <t>チョクエイ</t>
    </rPh>
    <rPh sb="10" eb="12">
      <t>イタク</t>
    </rPh>
    <phoneticPr fontId="5"/>
  </si>
  <si>
    <t>助成対象外経費</t>
    <rPh sb="0" eb="2">
      <t>ジョセイ</t>
    </rPh>
    <rPh sb="2" eb="4">
      <t>タイショウ</t>
    </rPh>
    <rPh sb="4" eb="5">
      <t>ガイ</t>
    </rPh>
    <rPh sb="5" eb="7">
      <t>ケイヒ</t>
    </rPh>
    <phoneticPr fontId="5"/>
  </si>
  <si>
    <t>請求・支払先</t>
    <phoneticPr fontId="5"/>
  </si>
  <si>
    <t>請求・
支払額</t>
    <phoneticPr fontId="5"/>
  </si>
  <si>
    <t>企画・制作費
(直営・委託)</t>
    <rPh sb="0" eb="2">
      <t>キカク</t>
    </rPh>
    <rPh sb="3" eb="6">
      <t>セイサクヒ</t>
    </rPh>
    <rPh sb="8" eb="10">
      <t>チョクエイ</t>
    </rPh>
    <rPh sb="11" eb="13">
      <t>イタク</t>
    </rPh>
    <phoneticPr fontId="5"/>
  </si>
  <si>
    <t>-</t>
    <phoneticPr fontId="5"/>
  </si>
  <si>
    <t>助成対象経費(１から８)の合計</t>
    <rPh sb="0" eb="2">
      <t>ジョセイ</t>
    </rPh>
    <rPh sb="2" eb="4">
      <t>タイショウ</t>
    </rPh>
    <rPh sb="4" eb="6">
      <t>ケイヒ</t>
    </rPh>
    <rPh sb="13" eb="15">
      <t>ゴウケイ</t>
    </rPh>
    <phoneticPr fontId="5"/>
  </si>
  <si>
    <r>
      <t>※　各請求書（領収書）は上記項目ごとに写しの右上に「△－××」と番号を記入して整理し、その番号を</t>
    </r>
    <r>
      <rPr>
        <u/>
        <sz val="9"/>
        <rFont val="ＭＳ 明朝"/>
        <family val="1"/>
        <charset val="128"/>
      </rPr>
      <t>昇順に</t>
    </r>
    <r>
      <rPr>
        <sz val="9"/>
        <rFont val="ＭＳ 明朝"/>
        <family val="1"/>
        <charset val="128"/>
      </rPr>
      <t>「番号」欄に記入すること。</t>
    </r>
    <rPh sb="2" eb="5">
      <t>カクセイキュウ</t>
    </rPh>
    <rPh sb="5" eb="6">
      <t>ショ</t>
    </rPh>
    <rPh sb="7" eb="10">
      <t>リョウシュウショ</t>
    </rPh>
    <rPh sb="12" eb="14">
      <t>ジョウキ</t>
    </rPh>
    <rPh sb="14" eb="16">
      <t>コウモク</t>
    </rPh>
    <rPh sb="19" eb="20">
      <t>ウツ</t>
    </rPh>
    <rPh sb="22" eb="24">
      <t>ミギウエ</t>
    </rPh>
    <rPh sb="32" eb="34">
      <t>バンゴウ</t>
    </rPh>
    <rPh sb="35" eb="37">
      <t>キニュウ</t>
    </rPh>
    <rPh sb="39" eb="41">
      <t>セイリ</t>
    </rPh>
    <rPh sb="45" eb="47">
      <t>バンゴウ</t>
    </rPh>
    <rPh sb="48" eb="50">
      <t>ショウジュン</t>
    </rPh>
    <rPh sb="52" eb="54">
      <t>バンゴウ</t>
    </rPh>
    <rPh sb="55" eb="56">
      <t>ラン</t>
    </rPh>
    <rPh sb="57" eb="59">
      <t>キニュウ</t>
    </rPh>
    <phoneticPr fontId="5"/>
  </si>
  <si>
    <t>　　（例：「１出演費又は展示品等借上料」の１枚目の番号は　１－１　、２枚目の番号は　１－２　となる。）</t>
    <rPh sb="3" eb="4">
      <t>レイ</t>
    </rPh>
    <rPh sb="7" eb="9">
      <t>シュツエン</t>
    </rPh>
    <rPh sb="9" eb="10">
      <t>ヒ</t>
    </rPh>
    <rPh sb="10" eb="11">
      <t>マタ</t>
    </rPh>
    <rPh sb="12" eb="15">
      <t>テンジヒン</t>
    </rPh>
    <rPh sb="15" eb="16">
      <t>トウ</t>
    </rPh>
    <rPh sb="16" eb="18">
      <t>カリア</t>
    </rPh>
    <rPh sb="18" eb="19">
      <t>リョウ</t>
    </rPh>
    <rPh sb="22" eb="24">
      <t>マイメ</t>
    </rPh>
    <rPh sb="25" eb="27">
      <t>バンゴウ</t>
    </rPh>
    <rPh sb="35" eb="37">
      <t>マイメ</t>
    </rPh>
    <rPh sb="38" eb="40">
      <t>バンゴウ</t>
    </rPh>
    <phoneticPr fontId="5"/>
  </si>
  <si>
    <t>※　１枚の請求書（領収書）につき１行で入力すること。同一先から同じ支出項目に属する少額の物品を異なる日付で複数回購入している等、</t>
    <rPh sb="3" eb="4">
      <t>マイ</t>
    </rPh>
    <rPh sb="5" eb="8">
      <t>セイキュウショ</t>
    </rPh>
    <rPh sb="9" eb="12">
      <t>リョウシュウショ</t>
    </rPh>
    <rPh sb="17" eb="18">
      <t>ギョウ</t>
    </rPh>
    <rPh sb="19" eb="21">
      <t>ニュウリョク</t>
    </rPh>
    <rPh sb="26" eb="28">
      <t>ドウイツ</t>
    </rPh>
    <rPh sb="28" eb="29">
      <t>サキ</t>
    </rPh>
    <rPh sb="31" eb="32">
      <t>オナ</t>
    </rPh>
    <rPh sb="33" eb="35">
      <t>シシュツ</t>
    </rPh>
    <rPh sb="35" eb="37">
      <t>コウモク</t>
    </rPh>
    <rPh sb="38" eb="39">
      <t>ゾク</t>
    </rPh>
    <rPh sb="41" eb="43">
      <t>ショウガク</t>
    </rPh>
    <rPh sb="44" eb="46">
      <t>ブッピン</t>
    </rPh>
    <rPh sb="47" eb="48">
      <t>コト</t>
    </rPh>
    <rPh sb="50" eb="52">
      <t>ヒヅケ</t>
    </rPh>
    <rPh sb="53" eb="56">
      <t>フクスウカイ</t>
    </rPh>
    <rPh sb="56" eb="58">
      <t>コウニュウ</t>
    </rPh>
    <rPh sb="62" eb="63">
      <t>ナド</t>
    </rPh>
    <phoneticPr fontId="5"/>
  </si>
  <si>
    <t>　　管理上まとめて記入することが合理的な場合は、請求書（領収書）の写しの右上に「△－××　合計○○○円」と記入すること。</t>
    <rPh sb="2" eb="5">
      <t>カンリジョウ</t>
    </rPh>
    <rPh sb="16" eb="19">
      <t>ゴウリテキ</t>
    </rPh>
    <phoneticPr fontId="5"/>
  </si>
  <si>
    <t>※　事業実施者の支出した経費(別記様式４－３)に基づいて記入し、各請求書（領収書）の写しは「番号」欄と揃え昇順に並べて添付すること。</t>
    <rPh sb="2" eb="4">
      <t>ジギョウ</t>
    </rPh>
    <rPh sb="4" eb="6">
      <t>ジッシ</t>
    </rPh>
    <rPh sb="6" eb="7">
      <t>シャ</t>
    </rPh>
    <rPh sb="8" eb="10">
      <t>シシュツ</t>
    </rPh>
    <rPh sb="12" eb="14">
      <t>ケイヒ</t>
    </rPh>
    <rPh sb="15" eb="17">
      <t>ベッキ</t>
    </rPh>
    <rPh sb="17" eb="19">
      <t>ヨウシキ</t>
    </rPh>
    <rPh sb="24" eb="25">
      <t>モト</t>
    </rPh>
    <rPh sb="28" eb="30">
      <t>キニュウ</t>
    </rPh>
    <phoneticPr fontId="5"/>
  </si>
  <si>
    <t>※　各請求書（領収書）の宛名が別記様式４－３に記載の事業実施者であることを確認すること。それ以外の場合は助成対象外となる可能性があることに留意すること。</t>
    <rPh sb="2" eb="6">
      <t>カクセイキュウショ</t>
    </rPh>
    <rPh sb="7" eb="10">
      <t>リョウシュウショ</t>
    </rPh>
    <rPh sb="12" eb="14">
      <t>アテナ</t>
    </rPh>
    <rPh sb="23" eb="25">
      <t>キサイ</t>
    </rPh>
    <rPh sb="26" eb="31">
      <t>ジギョウジッシシャ</t>
    </rPh>
    <rPh sb="37" eb="39">
      <t>カクニン</t>
    </rPh>
    <rPh sb="46" eb="48">
      <t>イガイ</t>
    </rPh>
    <rPh sb="49" eb="51">
      <t>バアイ</t>
    </rPh>
    <rPh sb="52" eb="57">
      <t>ジョセイタイショウガイ</t>
    </rPh>
    <rPh sb="60" eb="63">
      <t>カノウセイ</t>
    </rPh>
    <rPh sb="69" eb="71">
      <t>リュウイ</t>
    </rPh>
    <phoneticPr fontId="5"/>
  </si>
  <si>
    <t>※　（Ｅ）＜０となる場合（Ｅ）≧０となるよう調整
※　別記様式４－２の助成申請額と同額
※　千円未満切り捨て</t>
    <rPh sb="10" eb="12">
      <t>バアイ</t>
    </rPh>
    <rPh sb="22" eb="24">
      <t>チョウセイ</t>
    </rPh>
    <rPh sb="27" eb="29">
      <t>ベッキ</t>
    </rPh>
    <rPh sb="29" eb="31">
      <t>ヨウシキ</t>
    </rPh>
    <rPh sb="35" eb="37">
      <t>ジョセイ</t>
    </rPh>
    <rPh sb="37" eb="39">
      <t>シンセイ</t>
    </rPh>
    <rPh sb="39" eb="40">
      <t>ガク</t>
    </rPh>
    <rPh sb="41" eb="43">
      <t>ドウガク</t>
    </rPh>
    <rPh sb="46" eb="50">
      <t>センエンミマン</t>
    </rPh>
    <rPh sb="50" eb="51">
      <t>キ</t>
    </rPh>
    <rPh sb="52" eb="53">
      <t>ス</t>
    </rPh>
    <phoneticPr fontId="5"/>
  </si>
  <si>
    <t>　※２　(Ｇ)は、次ページ「２　支出内訳」の「合計(Ｇ)」欄を示す。</t>
    <phoneticPr fontId="5"/>
  </si>
  <si>
    <t>※　１枚の請求書（領収書）の金額に複数項目の内容が含まれる場合、総額を「請求・支払額」欄に、内訳を各「項目」欄に記載すること。</t>
    <rPh sb="3" eb="4">
      <t>マイ</t>
    </rPh>
    <rPh sb="5" eb="8">
      <t>セイキュウショ</t>
    </rPh>
    <rPh sb="9" eb="12">
      <t>リョウシュウショ</t>
    </rPh>
    <rPh sb="14" eb="16">
      <t>キンガク</t>
    </rPh>
    <rPh sb="17" eb="19">
      <t>フクスウ</t>
    </rPh>
    <rPh sb="19" eb="21">
      <t>コウモク</t>
    </rPh>
    <rPh sb="22" eb="24">
      <t>ナイヨウ</t>
    </rPh>
    <rPh sb="25" eb="26">
      <t>フク</t>
    </rPh>
    <rPh sb="29" eb="31">
      <t>バアイ</t>
    </rPh>
    <rPh sb="32" eb="34">
      <t>ソウガク</t>
    </rPh>
    <rPh sb="36" eb="38">
      <t>セイキュウ</t>
    </rPh>
    <rPh sb="39" eb="42">
      <t>シハライガク</t>
    </rPh>
    <rPh sb="43" eb="44">
      <t>ラン</t>
    </rPh>
    <rPh sb="46" eb="48">
      <t>ウチワケ</t>
    </rPh>
    <rPh sb="49" eb="50">
      <t>カク</t>
    </rPh>
    <rPh sb="51" eb="53">
      <t>コウモク</t>
    </rPh>
    <rPh sb="54" eb="55">
      <t>ラン</t>
    </rPh>
    <rPh sb="56" eb="58">
      <t>キサイ</t>
    </rPh>
    <phoneticPr fontId="5"/>
  </si>
  <si>
    <t>　　その際、「番号」欄は各項目のうち最も金額の大きい項目に基づいて附番すること。（１枚の請求書（領収書）の内容を複数行に分けて記載しないこと。）</t>
    <rPh sb="4" eb="5">
      <t>サイ</t>
    </rPh>
    <rPh sb="7" eb="9">
      <t>バンゴウ</t>
    </rPh>
    <rPh sb="10" eb="11">
      <t>ラン</t>
    </rPh>
    <rPh sb="12" eb="15">
      <t>カクコウモク</t>
    </rPh>
    <rPh sb="18" eb="19">
      <t>モット</t>
    </rPh>
    <rPh sb="20" eb="22">
      <t>キンガク</t>
    </rPh>
    <rPh sb="23" eb="24">
      <t>オオ</t>
    </rPh>
    <rPh sb="26" eb="28">
      <t>コウモク</t>
    </rPh>
    <rPh sb="29" eb="30">
      <t>モト</t>
    </rPh>
    <rPh sb="33" eb="35">
      <t>フバン</t>
    </rPh>
    <rPh sb="42" eb="43">
      <t>マイ</t>
    </rPh>
    <rPh sb="44" eb="47">
      <t>セイキュウショ</t>
    </rPh>
    <rPh sb="48" eb="51">
      <t>リョウシュウショ</t>
    </rPh>
    <rPh sb="53" eb="55">
      <t>ナイヨウ</t>
    </rPh>
    <rPh sb="56" eb="59">
      <t>フクスウギョウ</t>
    </rPh>
    <rPh sb="60" eb="61">
      <t>ワ</t>
    </rPh>
    <rPh sb="63" eb="65">
      <t>キサイ</t>
    </rPh>
    <phoneticPr fontId="5"/>
  </si>
  <si>
    <t>令和９年度地域の文化・芸術活動助成事業　実績報告書</t>
    <rPh sb="15" eb="17">
      <t>ジョセイ</t>
    </rPh>
    <rPh sb="20" eb="22">
      <t>ジッセキ</t>
    </rPh>
    <rPh sb="22" eb="24">
      <t>ホウコク</t>
    </rPh>
    <rPh sb="24" eb="25">
      <t>ショ</t>
    </rPh>
    <phoneticPr fontId="5"/>
  </si>
  <si>
    <t>令和９年度の実施期間</t>
    <rPh sb="3" eb="5">
      <t>ネンド</t>
    </rPh>
    <rPh sb="6" eb="8">
      <t>ジッシ</t>
    </rPh>
    <rPh sb="8" eb="10">
      <t>キカン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</si>
</sst>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76" formatCode="0_ "/>
    <numFmt numFmtId="177" formatCode="#,##0_ "/>
    <numFmt numFmtId="178" formatCode="#,##0_);[Red]\(#,##0\)"/>
    <numFmt numFmtId="179" formatCode="[DBNum3][$-411]0"/>
    <numFmt numFmtId="180" formatCode="0_);[Red]\(0\)"/>
    <numFmt numFmtId="181" formatCode="#,##0.0_ "/>
    <numFmt numFmtId="182" formatCode="#,##0;&quot;▲ &quot;#,##0"/>
    <numFmt numFmtId="183" formatCode="000000#"/>
  </numFmts>
  <fonts count="45">
    <font>
      <sz val="11"/>
      <name val="ＭＳ Ｐゴシック"/>
      <family val="3"/>
      <charset val="128"/>
    </font>
    <font>
      <sz val="11"/>
      <color indexed="8"/>
      <name val="ＭＳ Ｐゴシック"/>
      <family val="3"/>
      <charset val="128"/>
    </font>
    <font>
      <sz val="11"/>
      <name val="ＭＳ Ｐゴシック"/>
      <family val="3"/>
      <charset val="128"/>
    </font>
    <font>
      <sz val="12"/>
      <name val="ＭＳ ゴシック"/>
      <family val="3"/>
      <charset val="128"/>
    </font>
    <font>
      <sz val="12"/>
      <name val="ＭＳ 明朝"/>
      <family val="1"/>
      <charset val="128"/>
    </font>
    <font>
      <sz val="6"/>
      <name val="ＭＳ Ｐゴシック"/>
      <family val="3"/>
      <charset val="128"/>
    </font>
    <font>
      <sz val="10"/>
      <name val="ＭＳ 明朝"/>
      <family val="1"/>
      <charset val="128"/>
    </font>
    <font>
      <sz val="10"/>
      <name val="ＭＳ ゴシック"/>
      <family val="3"/>
      <charset val="128"/>
    </font>
    <font>
      <sz val="14"/>
      <name val="ＭＳ ゴシック"/>
      <family val="3"/>
      <charset val="128"/>
    </font>
    <font>
      <u/>
      <sz val="12"/>
      <name val="ＭＳ ゴシック"/>
      <family val="3"/>
      <charset val="128"/>
    </font>
    <font>
      <sz val="9"/>
      <name val="ＭＳ 明朝"/>
      <family val="1"/>
      <charset val="128"/>
    </font>
    <font>
      <sz val="11"/>
      <name val="ＭＳ 明朝"/>
      <family val="1"/>
      <charset val="128"/>
    </font>
    <font>
      <sz val="10.5"/>
      <name val="ＭＳ 明朝"/>
      <family val="1"/>
      <charset val="128"/>
    </font>
    <font>
      <u/>
      <sz val="10.5"/>
      <name val="ＭＳ ゴシック"/>
      <family val="3"/>
      <charset val="128"/>
    </font>
    <font>
      <vertAlign val="superscript"/>
      <sz val="10.5"/>
      <name val="ＭＳ 明朝"/>
      <family val="1"/>
      <charset val="128"/>
    </font>
    <font>
      <sz val="10.5"/>
      <name val="ＭＳ ゴシック"/>
      <family val="3"/>
      <charset val="128"/>
    </font>
    <font>
      <b/>
      <sz val="12"/>
      <name val="ＭＳ ゴシック"/>
      <family val="3"/>
      <charset val="128"/>
    </font>
    <font>
      <sz val="16"/>
      <name val="ＭＳ ゴシック"/>
      <family val="3"/>
      <charset val="128"/>
    </font>
    <font>
      <sz val="11"/>
      <color indexed="81"/>
      <name val="ＭＳ Ｐゴシック"/>
      <family val="3"/>
      <charset val="128"/>
    </font>
    <font>
      <sz val="9"/>
      <color indexed="81"/>
      <name val="ＭＳ Ｐゴシック"/>
      <family val="3"/>
      <charset val="128"/>
    </font>
    <font>
      <vertAlign val="superscript"/>
      <sz val="10"/>
      <name val="ＭＳ ゴシック"/>
      <family val="3"/>
      <charset val="128"/>
    </font>
    <font>
      <sz val="11"/>
      <name val="ＭＳ ゴシック"/>
      <family val="3"/>
      <charset val="128"/>
    </font>
    <font>
      <b/>
      <sz val="11"/>
      <color indexed="81"/>
      <name val="ＭＳ Ｐゴシック"/>
      <family val="3"/>
      <charset val="128"/>
    </font>
    <font>
      <sz val="8"/>
      <color indexed="81"/>
      <name val="ＭＳ Ｐゴシック"/>
      <family val="3"/>
      <charset val="128"/>
    </font>
    <font>
      <u/>
      <sz val="11"/>
      <color indexed="81"/>
      <name val="ＭＳ Ｐゴシック"/>
      <family val="3"/>
      <charset val="128"/>
    </font>
    <font>
      <sz val="14"/>
      <name val="ＭＳ 明朝"/>
      <family val="1"/>
      <charset val="128"/>
    </font>
    <font>
      <b/>
      <u/>
      <sz val="12"/>
      <color indexed="10"/>
      <name val="ＭＳ Ｐゴシック"/>
      <family val="3"/>
      <charset val="128"/>
    </font>
    <font>
      <b/>
      <sz val="12"/>
      <color indexed="10"/>
      <name val="ＭＳ Ｐゴシック"/>
      <family val="3"/>
      <charset val="128"/>
    </font>
    <font>
      <sz val="11"/>
      <color theme="0"/>
      <name val="ＭＳ Ｐゴシック"/>
      <family val="3"/>
      <charset val="128"/>
    </font>
    <font>
      <sz val="12"/>
      <color theme="0"/>
      <name val="ＭＳ 明朝"/>
      <family val="1"/>
      <charset val="128"/>
    </font>
    <font>
      <b/>
      <sz val="11"/>
      <color theme="0"/>
      <name val="ＭＳ ゴシック"/>
      <family val="3"/>
      <charset val="128"/>
    </font>
    <font>
      <b/>
      <sz val="12"/>
      <color theme="0"/>
      <name val="ＭＳ 明朝"/>
      <family val="1"/>
      <charset val="128"/>
    </font>
    <font>
      <u/>
      <sz val="9"/>
      <name val="ＭＳ 明朝"/>
      <family val="1"/>
      <charset val="128"/>
    </font>
    <font>
      <b/>
      <sz val="11"/>
      <color indexed="10"/>
      <name val="ＭＳ Ｐゴシック"/>
      <family val="3"/>
      <charset val="128"/>
    </font>
    <font>
      <sz val="11"/>
      <color theme="1"/>
      <name val="ＭＳ Ｐゴシック"/>
      <family val="2"/>
      <scheme val="minor"/>
    </font>
    <font>
      <sz val="11"/>
      <color theme="1"/>
      <name val="ＭＳ Ｐゴシック"/>
      <family val="3"/>
      <charset val="128"/>
      <scheme val="minor"/>
    </font>
    <font>
      <b/>
      <sz val="11"/>
      <color indexed="81"/>
      <name val="MS P ゴシック"/>
      <family val="3"/>
      <charset val="128"/>
    </font>
    <font>
      <sz val="11"/>
      <color indexed="81"/>
      <name val="MS P ゴシック"/>
      <family val="3"/>
      <charset val="128"/>
    </font>
    <font>
      <b/>
      <u/>
      <sz val="11"/>
      <color indexed="81"/>
      <name val="MS P ゴシック"/>
      <family val="3"/>
      <charset val="128"/>
    </font>
    <font>
      <b/>
      <sz val="11"/>
      <color rgb="FFFF0000"/>
      <name val="ＭＳ ゴシック"/>
      <family val="3"/>
      <charset val="128"/>
    </font>
    <font>
      <b/>
      <u/>
      <sz val="11"/>
      <color indexed="81"/>
      <name val="ＭＳ Ｐゴシック"/>
      <family val="3"/>
      <charset val="128"/>
    </font>
    <font>
      <b/>
      <sz val="12"/>
      <color rgb="FFFF0000"/>
      <name val="ＭＳ 明朝"/>
      <family val="1"/>
      <charset val="128"/>
    </font>
    <font>
      <sz val="10"/>
      <name val="ＭＳ ゴシック"/>
      <family val="1"/>
      <charset val="128"/>
    </font>
    <font>
      <sz val="9"/>
      <color rgb="FF000000"/>
      <name val="Meiryo UI"/>
      <family val="3"/>
      <charset val="128"/>
    </font>
    <font>
      <sz val="12"/>
      <color rgb="FFFF0000"/>
      <name val="ＭＳ ゴシック"/>
      <family val="3"/>
      <charset val="128"/>
    </font>
  </fonts>
  <fills count="3">
    <fill>
      <patternFill patternType="none"/>
    </fill>
    <fill>
      <patternFill patternType="gray125"/>
    </fill>
    <fill>
      <gradientFill degree="90">
        <stop position="0">
          <color theme="0"/>
        </stop>
        <stop position="1">
          <color theme="0"/>
        </stop>
      </gradientFill>
    </fill>
  </fills>
  <borders count="252">
    <border>
      <left/>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bottom style="thin">
        <color indexed="64"/>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right style="thick">
        <color indexed="64"/>
      </right>
      <top/>
      <bottom style="thin">
        <color indexed="64"/>
      </bottom>
      <diagonal/>
    </border>
    <border>
      <left/>
      <right style="thick">
        <color indexed="64"/>
      </right>
      <top style="double">
        <color indexed="64"/>
      </top>
      <bottom style="thick">
        <color indexed="64"/>
      </bottom>
      <diagonal/>
    </border>
    <border>
      <left/>
      <right style="thick">
        <color indexed="64"/>
      </right>
      <top style="thin">
        <color indexed="64"/>
      </top>
      <bottom style="double">
        <color indexed="64"/>
      </bottom>
      <diagonal/>
    </border>
    <border>
      <left/>
      <right style="thin">
        <color indexed="64"/>
      </right>
      <top style="double">
        <color indexed="64"/>
      </top>
      <bottom style="thick">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hair">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double">
        <color indexed="64"/>
      </bottom>
      <diagonal/>
    </border>
    <border>
      <left/>
      <right style="thin">
        <color indexed="64"/>
      </right>
      <top/>
      <bottom style="double">
        <color indexed="64"/>
      </bottom>
      <diagonal/>
    </border>
    <border>
      <left/>
      <right style="thin">
        <color indexed="64"/>
      </right>
      <top style="double">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double">
        <color indexed="64"/>
      </top>
      <bottom style="thick">
        <color indexed="64"/>
      </bottom>
      <diagonal/>
    </border>
    <border>
      <left/>
      <right/>
      <top style="medium">
        <color indexed="64"/>
      </top>
      <bottom style="thin">
        <color indexed="64"/>
      </bottom>
      <diagonal/>
    </border>
    <border>
      <left/>
      <right/>
      <top style="double">
        <color indexed="64"/>
      </top>
      <bottom style="thick">
        <color indexed="64"/>
      </bottom>
      <diagonal/>
    </border>
    <border>
      <left style="thin">
        <color indexed="64"/>
      </left>
      <right/>
      <top/>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double">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hair">
        <color indexed="64"/>
      </left>
      <right style="thick">
        <color indexed="64"/>
      </right>
      <top style="medium">
        <color indexed="64"/>
      </top>
      <bottom style="thick">
        <color indexed="64"/>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diagonal/>
    </border>
    <border>
      <left style="medium">
        <color indexed="64"/>
      </left>
      <right/>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right style="medium">
        <color indexed="64"/>
      </right>
      <top style="hair">
        <color indexed="64"/>
      </top>
      <bottom/>
      <diagonal/>
    </border>
    <border>
      <left style="thin">
        <color indexed="64"/>
      </left>
      <right/>
      <top style="hair">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hair">
        <color indexed="64"/>
      </right>
      <top style="hair">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medium">
        <color indexed="64"/>
      </right>
      <top style="hair">
        <color indexed="64"/>
      </top>
      <bottom style="medium">
        <color indexed="64"/>
      </bottom>
      <diagonal/>
    </border>
    <border>
      <left style="thin">
        <color indexed="64"/>
      </left>
      <right/>
      <top style="hair">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dotted">
        <color indexed="64"/>
      </top>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style="medium">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ouble">
        <color indexed="64"/>
      </top>
      <bottom style="thick">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ck">
        <color indexed="64"/>
      </left>
      <right style="thin">
        <color indexed="64"/>
      </right>
      <top style="double">
        <color indexed="64"/>
      </top>
      <bottom style="thick">
        <color indexed="64"/>
      </bottom>
      <diagonal/>
    </border>
    <border>
      <left style="thin">
        <color indexed="64"/>
      </left>
      <right style="medium">
        <color indexed="64"/>
      </right>
      <top style="double">
        <color indexed="64"/>
      </top>
      <bottom style="thick">
        <color indexed="64"/>
      </bottom>
      <diagonal/>
    </border>
    <border>
      <left style="thin">
        <color indexed="64"/>
      </left>
      <right style="thin">
        <color indexed="64"/>
      </right>
      <top style="hair">
        <color indexed="64"/>
      </top>
      <bottom style="double">
        <color indexed="64"/>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style="medium">
        <color indexed="64"/>
      </bottom>
      <diagonal/>
    </border>
    <border>
      <left style="thin">
        <color indexed="64"/>
      </left>
      <right/>
      <top style="thick">
        <color indexed="64"/>
      </top>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ck">
        <color indexed="64"/>
      </left>
      <right/>
      <top style="double">
        <color indexed="64"/>
      </top>
      <bottom style="thick">
        <color indexed="64"/>
      </bottom>
      <diagonal/>
    </border>
    <border diagonalUp="1">
      <left style="thin">
        <color indexed="64"/>
      </left>
      <right style="thin">
        <color indexed="64"/>
      </right>
      <top style="double">
        <color indexed="64"/>
      </top>
      <bottom style="thick">
        <color indexed="64"/>
      </bottom>
      <diagonal style="thin">
        <color indexed="64"/>
      </diagonal>
    </border>
    <border diagonalUp="1">
      <left style="thin">
        <color indexed="64"/>
      </left>
      <right/>
      <top style="double">
        <color indexed="64"/>
      </top>
      <bottom style="thick">
        <color indexed="64"/>
      </bottom>
      <diagonal style="thin">
        <color indexed="64"/>
      </diagonal>
    </border>
    <border diagonalUp="1">
      <left/>
      <right/>
      <top style="double">
        <color indexed="64"/>
      </top>
      <bottom style="thick">
        <color indexed="64"/>
      </bottom>
      <diagonal style="thin">
        <color indexed="64"/>
      </diagonal>
    </border>
    <border diagonalUp="1">
      <left/>
      <right style="thin">
        <color indexed="64"/>
      </right>
      <top style="double">
        <color indexed="64"/>
      </top>
      <bottom style="thick">
        <color indexed="64"/>
      </bottom>
      <diagonal style="thin">
        <color indexed="64"/>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hair">
        <color indexed="64"/>
      </top>
      <bottom style="double">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ck">
        <color indexed="64"/>
      </left>
      <right style="hair">
        <color indexed="64"/>
      </right>
      <top style="thin">
        <color indexed="64"/>
      </top>
      <bottom/>
      <diagonal/>
    </border>
    <border>
      <left style="thick">
        <color indexed="64"/>
      </left>
      <right style="hair">
        <color indexed="64"/>
      </right>
      <top/>
      <bottom style="double">
        <color indexed="64"/>
      </bottom>
      <diagonal/>
    </border>
    <border>
      <left style="medium">
        <color indexed="64"/>
      </left>
      <right/>
      <top style="double">
        <color indexed="64"/>
      </top>
      <bottom style="thick">
        <color indexed="64"/>
      </bottom>
      <diagonal/>
    </border>
    <border diagonalUp="1">
      <left style="medium">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ck">
        <color indexed="64"/>
      </right>
      <top style="thin">
        <color indexed="64"/>
      </top>
      <bottom style="double">
        <color indexed="64"/>
      </bottom>
      <diagonal style="thin">
        <color indexed="64"/>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n">
        <color indexed="64"/>
      </top>
      <bottom style="hair">
        <color indexed="64"/>
      </bottom>
      <diagonal/>
    </border>
    <border>
      <left style="thick">
        <color indexed="64"/>
      </left>
      <right style="hair">
        <color indexed="64"/>
      </right>
      <top style="medium">
        <color indexed="64"/>
      </top>
      <bottom style="thick">
        <color indexed="64"/>
      </bottom>
      <diagonal/>
    </border>
    <border>
      <left style="hair">
        <color indexed="64"/>
      </left>
      <right style="hair">
        <color indexed="64"/>
      </right>
      <top style="medium">
        <color indexed="64"/>
      </top>
      <bottom style="thick">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double">
        <color indexed="64"/>
      </right>
      <top style="medium">
        <color indexed="64"/>
      </top>
      <bottom style="thin">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right style="thick">
        <color indexed="64"/>
      </right>
      <top style="medium">
        <color indexed="64"/>
      </top>
      <bottom/>
      <diagonal/>
    </border>
    <border>
      <left style="hair">
        <color indexed="64"/>
      </left>
      <right style="hair">
        <color indexed="64"/>
      </right>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double">
        <color indexed="64"/>
      </right>
      <top/>
      <bottom/>
      <diagonal/>
    </border>
    <border>
      <left style="double">
        <color indexed="64"/>
      </left>
      <right style="double">
        <color indexed="6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double">
        <color indexed="64"/>
      </left>
      <right/>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right style="hair">
        <color indexed="64"/>
      </right>
      <top/>
      <bottom/>
      <diagonal/>
    </border>
    <border>
      <left style="double">
        <color indexed="64"/>
      </left>
      <right/>
      <top/>
      <bottom/>
      <diagonal/>
    </border>
    <border diagonalUp="1">
      <left style="hair">
        <color indexed="64"/>
      </left>
      <right style="thin">
        <color indexed="64"/>
      </right>
      <top/>
      <bottom/>
      <diagonal style="hair">
        <color indexed="64"/>
      </diagonal>
    </border>
    <border diagonalUp="1">
      <left style="hair">
        <color indexed="64"/>
      </left>
      <right style="hair">
        <color indexed="64"/>
      </right>
      <top/>
      <bottom/>
      <diagonal style="hair">
        <color indexed="64"/>
      </diagonal>
    </border>
    <border>
      <left style="medium">
        <color indexed="64"/>
      </left>
      <right style="medium">
        <color indexed="64"/>
      </right>
      <top style="thin">
        <color indexed="64"/>
      </top>
      <bottom/>
      <diagonal/>
    </border>
  </borders>
  <cellStyleXfs count="7">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0" fontId="2" fillId="0" borderId="0"/>
    <xf numFmtId="0" fontId="2" fillId="0" borderId="0">
      <alignment vertical="center"/>
    </xf>
    <xf numFmtId="0" fontId="34" fillId="0" borderId="0"/>
    <xf numFmtId="0" fontId="35" fillId="0" borderId="0">
      <alignment vertical="center"/>
    </xf>
  </cellStyleXfs>
  <cellXfs count="684">
    <xf numFmtId="0" fontId="0" fillId="0" borderId="0" xfId="0">
      <alignment vertical="center"/>
    </xf>
    <xf numFmtId="0" fontId="4" fillId="0" borderId="3" xfId="0" applyFont="1" applyBorder="1" applyAlignment="1" applyProtection="1">
      <alignment horizontal="center" vertical="center" shrinkToFit="1"/>
      <protection locked="0"/>
    </xf>
    <xf numFmtId="0" fontId="4" fillId="0" borderId="38" xfId="0" applyFont="1" applyBorder="1" applyAlignment="1" applyProtection="1">
      <alignment horizontal="center" vertical="center" shrinkToFit="1"/>
      <protection locked="0"/>
    </xf>
    <xf numFmtId="0" fontId="4" fillId="0" borderId="39" xfId="0" applyFont="1" applyBorder="1" applyAlignment="1" applyProtection="1">
      <alignment horizontal="center" vertical="center" shrinkToFit="1"/>
      <protection locked="0"/>
    </xf>
    <xf numFmtId="180" fontId="4" fillId="0" borderId="31" xfId="0" applyNumberFormat="1" applyFont="1" applyBorder="1" applyAlignment="1" applyProtection="1">
      <alignment horizontal="center" vertical="center" wrapText="1"/>
      <protection locked="0"/>
    </xf>
    <xf numFmtId="179" fontId="4" fillId="0" borderId="0" xfId="0" applyNumberFormat="1" applyFont="1" applyAlignment="1" applyProtection="1">
      <alignment horizontal="center" vertical="center" wrapText="1"/>
      <protection locked="0"/>
    </xf>
    <xf numFmtId="178" fontId="4" fillId="0" borderId="4" xfId="0" applyNumberFormat="1" applyFont="1" applyBorder="1" applyAlignment="1" applyProtection="1">
      <alignment vertical="center" wrapText="1"/>
      <protection locked="0"/>
    </xf>
    <xf numFmtId="182" fontId="6" fillId="0" borderId="58" xfId="2" applyNumberFormat="1" applyFont="1" applyBorder="1" applyAlignment="1" applyProtection="1">
      <alignment vertical="center"/>
      <protection locked="0"/>
    </xf>
    <xf numFmtId="182" fontId="6" fillId="0" borderId="59" xfId="3" applyNumberFormat="1" applyFont="1" applyBorder="1" applyAlignment="1" applyProtection="1">
      <alignment vertical="center"/>
      <protection locked="0"/>
    </xf>
    <xf numFmtId="182" fontId="6" fillId="0" borderId="60" xfId="3" applyNumberFormat="1" applyFont="1" applyBorder="1" applyAlignment="1" applyProtection="1">
      <alignment vertical="center"/>
      <protection locked="0"/>
    </xf>
    <xf numFmtId="182" fontId="6" fillId="0" borderId="60" xfId="2" applyNumberFormat="1" applyFont="1" applyBorder="1" applyAlignment="1" applyProtection="1">
      <alignment vertical="center"/>
      <protection locked="0"/>
    </xf>
    <xf numFmtId="182" fontId="6" fillId="0" borderId="61" xfId="2" applyNumberFormat="1" applyFont="1" applyBorder="1" applyAlignment="1" applyProtection="1">
      <alignment vertical="center"/>
      <protection locked="0"/>
    </xf>
    <xf numFmtId="0" fontId="10" fillId="0" borderId="62" xfId="4" applyFont="1" applyBorder="1" applyProtection="1">
      <alignment vertical="center"/>
      <protection locked="0"/>
    </xf>
    <xf numFmtId="182" fontId="6" fillId="0" borderId="63" xfId="2" applyNumberFormat="1" applyFont="1" applyBorder="1" applyAlignment="1" applyProtection="1">
      <alignment vertical="center"/>
      <protection locked="0"/>
    </xf>
    <xf numFmtId="182" fontId="6" fillId="0" borderId="64" xfId="3" applyNumberFormat="1" applyFont="1" applyBorder="1" applyAlignment="1" applyProtection="1">
      <alignment vertical="center"/>
      <protection locked="0"/>
    </xf>
    <xf numFmtId="182" fontId="6" fillId="0" borderId="65" xfId="3" applyNumberFormat="1" applyFont="1" applyBorder="1" applyAlignment="1" applyProtection="1">
      <alignment vertical="center"/>
      <protection locked="0"/>
    </xf>
    <xf numFmtId="182" fontId="6" fillId="0" borderId="65" xfId="2" applyNumberFormat="1" applyFont="1" applyBorder="1" applyAlignment="1" applyProtection="1">
      <alignment vertical="center"/>
      <protection locked="0"/>
    </xf>
    <xf numFmtId="182" fontId="6" fillId="0" borderId="66" xfId="2" applyNumberFormat="1" applyFont="1" applyBorder="1" applyAlignment="1" applyProtection="1">
      <alignment vertical="center"/>
      <protection locked="0"/>
    </xf>
    <xf numFmtId="0" fontId="10" fillId="0" borderId="67" xfId="4" applyFont="1" applyBorder="1" applyProtection="1">
      <alignment vertical="center"/>
      <protection locked="0"/>
    </xf>
    <xf numFmtId="182" fontId="6" fillId="0" borderId="68" xfId="2" applyNumberFormat="1" applyFont="1" applyBorder="1" applyAlignment="1" applyProtection="1">
      <alignment vertical="center"/>
      <protection locked="0"/>
    </xf>
    <xf numFmtId="182" fontId="6" fillId="0" borderId="69" xfId="3" applyNumberFormat="1" applyFont="1" applyBorder="1" applyAlignment="1" applyProtection="1">
      <alignment vertical="center"/>
      <protection locked="0"/>
    </xf>
    <xf numFmtId="182" fontId="6" fillId="0" borderId="70" xfId="3" applyNumberFormat="1" applyFont="1" applyBorder="1" applyAlignment="1" applyProtection="1">
      <alignment vertical="center"/>
      <protection locked="0"/>
    </xf>
    <xf numFmtId="182" fontId="6" fillId="0" borderId="70" xfId="2" applyNumberFormat="1" applyFont="1" applyBorder="1" applyAlignment="1" applyProtection="1">
      <alignment vertical="center"/>
      <protection locked="0"/>
    </xf>
    <xf numFmtId="182" fontId="6" fillId="0" borderId="71" xfId="2" applyNumberFormat="1" applyFont="1" applyBorder="1" applyAlignment="1" applyProtection="1">
      <alignment vertical="center"/>
      <protection locked="0"/>
    </xf>
    <xf numFmtId="0" fontId="10" fillId="0" borderId="60" xfId="4" applyFont="1" applyBorder="1" applyAlignment="1" applyProtection="1">
      <alignment vertical="center" wrapText="1"/>
      <protection locked="0"/>
    </xf>
    <xf numFmtId="0" fontId="10" fillId="0" borderId="65" xfId="4" applyFont="1" applyBorder="1" applyAlignment="1" applyProtection="1">
      <alignment vertical="center" wrapText="1"/>
      <protection locked="0"/>
    </xf>
    <xf numFmtId="0" fontId="10" fillId="0" borderId="70" xfId="4" applyFont="1" applyBorder="1" applyAlignment="1" applyProtection="1">
      <alignment vertical="center" wrapText="1"/>
      <protection locked="0"/>
    </xf>
    <xf numFmtId="178" fontId="4" fillId="0" borderId="89" xfId="0" applyNumberFormat="1" applyFont="1" applyBorder="1" applyAlignment="1" applyProtection="1">
      <alignment vertical="center" wrapText="1"/>
      <protection locked="0"/>
    </xf>
    <xf numFmtId="177" fontId="25" fillId="0" borderId="25" xfId="0" applyNumberFormat="1" applyFont="1" applyBorder="1" applyAlignment="1" applyProtection="1">
      <alignment vertical="center" shrinkToFit="1"/>
      <protection locked="0"/>
    </xf>
    <xf numFmtId="180" fontId="4" fillId="0" borderId="25" xfId="0" applyNumberFormat="1" applyFont="1" applyBorder="1" applyAlignment="1" applyProtection="1">
      <alignment horizontal="center" vertical="center" wrapText="1"/>
      <protection locked="0"/>
    </xf>
    <xf numFmtId="0" fontId="34" fillId="0" borderId="0" xfId="5"/>
    <xf numFmtId="179" fontId="4" fillId="0" borderId="31" xfId="0" applyNumberFormat="1" applyFont="1" applyBorder="1" applyAlignment="1" applyProtection="1">
      <alignment horizontal="center" vertical="center" wrapText="1"/>
      <protection locked="0"/>
    </xf>
    <xf numFmtId="0" fontId="0" fillId="0" borderId="0" xfId="0" applyAlignment="1"/>
    <xf numFmtId="180" fontId="25" fillId="0" borderId="113" xfId="0" applyNumberFormat="1" applyFont="1" applyBorder="1" applyAlignment="1" applyProtection="1">
      <alignment horizontal="center" vertical="center" wrapText="1"/>
      <protection locked="0"/>
    </xf>
    <xf numFmtId="49" fontId="10" fillId="0" borderId="241" xfId="3" applyNumberFormat="1" applyFont="1" applyBorder="1" applyAlignment="1" applyProtection="1">
      <alignment horizontal="center" vertical="center"/>
      <protection locked="0"/>
    </xf>
    <xf numFmtId="49" fontId="10" fillId="0" borderId="242" xfId="3" applyNumberFormat="1" applyFont="1" applyBorder="1" applyAlignment="1" applyProtection="1">
      <alignment horizontal="center" vertical="center"/>
      <protection locked="0"/>
    </xf>
    <xf numFmtId="49" fontId="10" fillId="0" borderId="243" xfId="3" applyNumberFormat="1" applyFont="1" applyBorder="1" applyAlignment="1" applyProtection="1">
      <alignment horizontal="center" vertical="center"/>
      <protection locked="0"/>
    </xf>
    <xf numFmtId="0" fontId="10" fillId="0" borderId="244" xfId="3" applyFont="1" applyBorder="1" applyAlignment="1" applyProtection="1">
      <alignment vertical="center" wrapText="1"/>
      <protection locked="0"/>
    </xf>
    <xf numFmtId="0" fontId="10" fillId="0" borderId="245" xfId="3" applyFont="1" applyBorder="1" applyAlignment="1" applyProtection="1">
      <alignment vertical="center" wrapText="1"/>
      <protection locked="0"/>
    </xf>
    <xf numFmtId="0" fontId="10" fillId="0" borderId="246" xfId="3" applyFont="1" applyBorder="1" applyAlignment="1" applyProtection="1">
      <alignment vertical="center" wrapText="1"/>
      <protection locked="0"/>
    </xf>
    <xf numFmtId="177" fontId="25" fillId="0" borderId="51" xfId="0" applyNumberFormat="1" applyFont="1" applyBorder="1" applyAlignment="1" applyProtection="1">
      <alignment horizontal="center" vertical="center" shrinkToFit="1"/>
      <protection locked="0"/>
    </xf>
    <xf numFmtId="177" fontId="25" fillId="0" borderId="126" xfId="0" applyNumberFormat="1" applyFont="1" applyBorder="1" applyAlignment="1" applyProtection="1">
      <alignment horizontal="center" vertical="center" shrinkToFit="1"/>
      <protection locked="0"/>
    </xf>
    <xf numFmtId="56" fontId="10" fillId="0" borderId="57" xfId="4" applyNumberFormat="1" applyFont="1" applyBorder="1" applyProtection="1">
      <alignment vertical="center"/>
      <protection locked="0"/>
    </xf>
    <xf numFmtId="0" fontId="4" fillId="0" borderId="0" xfId="0" applyFont="1">
      <alignment vertical="center"/>
    </xf>
    <xf numFmtId="0" fontId="3" fillId="0" borderId="0" xfId="0" applyFont="1" applyAlignment="1">
      <alignment horizontal="right" vertical="top"/>
    </xf>
    <xf numFmtId="0" fontId="4" fillId="0" borderId="0" xfId="0" applyFont="1" applyAlignment="1">
      <alignment horizontal="right" vertical="center"/>
    </xf>
    <xf numFmtId="0" fontId="4" fillId="0" borderId="0" xfId="0" applyFont="1" applyAlignment="1">
      <alignment horizontal="right" vertical="top"/>
    </xf>
    <xf numFmtId="0" fontId="4" fillId="0" borderId="0" xfId="0" applyFont="1" applyAlignment="1">
      <alignment horizontal="justify" vertical="center" wrapText="1"/>
    </xf>
    <xf numFmtId="0" fontId="4" fillId="0" borderId="0" xfId="0" applyFont="1" applyAlignment="1">
      <alignment horizontal="right"/>
    </xf>
    <xf numFmtId="176" fontId="4" fillId="0" borderId="0" xfId="0" applyNumberFormat="1" applyFont="1">
      <alignment vertical="center"/>
    </xf>
    <xf numFmtId="0" fontId="16" fillId="0" borderId="0" xfId="0" applyFont="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0" xfId="0" applyFont="1" applyAlignment="1">
      <alignment vertical="center" wrapText="1"/>
    </xf>
    <xf numFmtId="0" fontId="3" fillId="0" borderId="16" xfId="0" applyFont="1" applyBorder="1" applyAlignment="1">
      <alignment horizontal="center" vertical="center" wrapText="1"/>
    </xf>
    <xf numFmtId="0" fontId="4" fillId="2" borderId="34" xfId="0" applyFont="1" applyFill="1" applyBorder="1" applyAlignment="1">
      <alignment horizontal="center" vertical="center" wrapText="1"/>
    </xf>
    <xf numFmtId="0" fontId="4" fillId="0" borderId="3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6" fillId="0" borderId="45" xfId="0" applyFont="1" applyBorder="1" applyAlignment="1">
      <alignment vertical="center" wrapText="1"/>
    </xf>
    <xf numFmtId="0" fontId="4" fillId="0" borderId="51" xfId="0" applyFont="1" applyBorder="1">
      <alignment vertical="center"/>
    </xf>
    <xf numFmtId="0" fontId="11" fillId="0" borderId="132" xfId="0" applyFont="1" applyBorder="1" applyAlignment="1">
      <alignment vertical="center" wrapText="1"/>
    </xf>
    <xf numFmtId="0" fontId="11" fillId="0" borderId="126" xfId="0" applyFont="1" applyBorder="1" applyAlignment="1">
      <alignment horizontal="center" vertical="center" wrapText="1"/>
    </xf>
    <xf numFmtId="0" fontId="4" fillId="0" borderId="126" xfId="0" applyFont="1" applyBorder="1">
      <alignment vertical="center"/>
    </xf>
    <xf numFmtId="0" fontId="11" fillId="0" borderId="127" xfId="0" applyFont="1" applyBorder="1" applyAlignment="1">
      <alignment vertical="center" wrapText="1"/>
    </xf>
    <xf numFmtId="178" fontId="25" fillId="0" borderId="25" xfId="0" applyNumberFormat="1" applyFont="1" applyBorder="1" applyAlignment="1">
      <alignment vertical="center" shrinkToFit="1"/>
    </xf>
    <xf numFmtId="0" fontId="4" fillId="0" borderId="25" xfId="0" applyFont="1" applyBorder="1" applyAlignment="1">
      <alignment vertical="center" shrinkToFit="1"/>
    </xf>
    <xf numFmtId="0" fontId="4" fillId="0" borderId="30" xfId="0" applyFont="1" applyBorder="1" applyAlignment="1">
      <alignment vertical="center" shrinkToFit="1"/>
    </xf>
    <xf numFmtId="0" fontId="4" fillId="0" borderId="92" xfId="0" applyFont="1" applyBorder="1" applyAlignment="1">
      <alignment horizontal="center" vertical="center" shrinkToFit="1"/>
    </xf>
    <xf numFmtId="0" fontId="4" fillId="0" borderId="93" xfId="0" applyFont="1" applyBorder="1" applyAlignment="1">
      <alignment horizontal="center" vertical="center" shrinkToFit="1"/>
    </xf>
    <xf numFmtId="181" fontId="25" fillId="0" borderId="93" xfId="0" applyNumberFormat="1" applyFont="1" applyBorder="1" applyAlignment="1">
      <alignment vertical="center" shrinkToFit="1"/>
    </xf>
    <xf numFmtId="0" fontId="4" fillId="0" borderId="94" xfId="0" applyFont="1" applyBorder="1" applyAlignment="1">
      <alignment horizontal="center" vertical="center" shrinkToFit="1"/>
    </xf>
    <xf numFmtId="0" fontId="4" fillId="0" borderId="55" xfId="0" applyFont="1" applyBorder="1" applyAlignment="1">
      <alignment horizontal="center" vertical="center" wrapText="1"/>
    </xf>
    <xf numFmtId="0" fontId="3" fillId="0" borderId="45" xfId="0" applyFont="1" applyBorder="1" applyAlignment="1">
      <alignment horizontal="center" vertical="top" wrapText="1"/>
    </xf>
    <xf numFmtId="0" fontId="4" fillId="0" borderId="88" xfId="0" applyFont="1" applyBorder="1" applyAlignment="1">
      <alignment horizontal="center" vertical="center" wrapText="1"/>
    </xf>
    <xf numFmtId="178" fontId="4" fillId="0" borderId="90" xfId="0" applyNumberFormat="1" applyFont="1" applyBorder="1" applyAlignment="1">
      <alignment vertical="center" wrapText="1"/>
    </xf>
    <xf numFmtId="0" fontId="4" fillId="0" borderId="91" xfId="0" applyFont="1" applyBorder="1" applyAlignment="1">
      <alignment horizontal="center" vertical="center" wrapText="1"/>
    </xf>
    <xf numFmtId="0" fontId="4" fillId="0" borderId="25" xfId="0" applyFont="1" applyBorder="1" applyAlignment="1">
      <alignment horizontal="right" vertical="center"/>
    </xf>
    <xf numFmtId="0" fontId="4" fillId="0" borderId="25" xfId="0" applyFont="1" applyBorder="1">
      <alignment vertical="center"/>
    </xf>
    <xf numFmtId="0" fontId="4" fillId="0" borderId="30" xfId="0" applyFont="1" applyBorder="1">
      <alignment vertical="center"/>
    </xf>
    <xf numFmtId="0" fontId="3" fillId="0" borderId="16" xfId="0" applyFont="1" applyBorder="1" applyAlignment="1">
      <alignment vertical="center" wrapText="1"/>
    </xf>
    <xf numFmtId="0" fontId="6" fillId="0" borderId="136" xfId="0" applyFont="1" applyBorder="1" applyAlignment="1">
      <alignment vertical="top" wrapTex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31" fillId="0" borderId="86" xfId="0" applyFont="1" applyBorder="1" applyAlignment="1">
      <alignment vertical="center" wrapText="1"/>
    </xf>
    <xf numFmtId="0" fontId="31" fillId="0" borderId="86" xfId="0" applyFont="1" applyBorder="1">
      <alignment vertical="center"/>
    </xf>
    <xf numFmtId="0" fontId="4" fillId="0" borderId="0" xfId="0" applyFont="1" applyAlignment="1">
      <alignment horizontal="left" vertical="center" wrapText="1"/>
    </xf>
    <xf numFmtId="0" fontId="21" fillId="0" borderId="15" xfId="0" applyFont="1" applyBorder="1" applyAlignment="1">
      <alignment horizontal="right" vertical="center" wrapText="1"/>
    </xf>
    <xf numFmtId="3" fontId="4" fillId="0" borderId="14" xfId="0" applyNumberFormat="1" applyFont="1" applyBorder="1" applyAlignment="1">
      <alignment horizontal="center" vertical="center" wrapText="1"/>
    </xf>
    <xf numFmtId="0" fontId="21" fillId="0" borderId="40" xfId="0" applyFont="1" applyBorder="1" applyAlignment="1">
      <alignment horizontal="right" vertical="center" wrapText="1"/>
    </xf>
    <xf numFmtId="0" fontId="21" fillId="0" borderId="42" xfId="0" applyFont="1" applyBorder="1" applyAlignment="1">
      <alignment horizontal="right" vertical="center" wrapText="1"/>
    </xf>
    <xf numFmtId="0" fontId="4" fillId="0" borderId="43" xfId="0" applyFont="1" applyBorder="1" applyAlignment="1">
      <alignment horizontal="center" vertical="center"/>
    </xf>
    <xf numFmtId="0" fontId="21" fillId="0" borderId="41" xfId="0" applyFont="1" applyBorder="1" applyAlignment="1">
      <alignment horizontal="right" vertical="center" wrapText="1"/>
    </xf>
    <xf numFmtId="0" fontId="4" fillId="0" borderId="44" xfId="0" applyFont="1" applyBorder="1" applyAlignment="1">
      <alignment horizontal="center" vertical="center" wrapText="1"/>
    </xf>
    <xf numFmtId="0" fontId="4" fillId="0" borderId="36" xfId="0" applyFont="1" applyBorder="1" applyAlignment="1">
      <alignment horizontal="center" vertical="center"/>
    </xf>
    <xf numFmtId="0" fontId="4" fillId="0" borderId="28" xfId="0" applyFont="1" applyBorder="1" applyAlignment="1">
      <alignment horizontal="center" vertical="center"/>
    </xf>
    <xf numFmtId="0" fontId="4" fillId="0" borderId="31" xfId="0" applyFont="1" applyBorder="1" applyAlignment="1">
      <alignment horizontal="left" vertical="center" wrapText="1"/>
    </xf>
    <xf numFmtId="0" fontId="8" fillId="0" borderId="0" xfId="0" applyFont="1" applyAlignment="1">
      <alignment horizontal="justify" vertical="center"/>
    </xf>
    <xf numFmtId="0" fontId="8" fillId="0" borderId="0" xfId="0" applyFont="1" applyAlignment="1">
      <alignment horizontal="center" vertical="center"/>
    </xf>
    <xf numFmtId="38" fontId="29" fillId="0" borderId="0" xfId="1" applyFont="1" applyAlignment="1" applyProtection="1">
      <alignment vertical="center" shrinkToFit="1"/>
    </xf>
    <xf numFmtId="38" fontId="28" fillId="0" borderId="0" xfId="1" applyFont="1" applyProtection="1">
      <alignment vertical="center"/>
    </xf>
    <xf numFmtId="0" fontId="29" fillId="0" borderId="17" xfId="0" applyFont="1" applyBorder="1" applyAlignment="1">
      <alignment vertical="center" shrinkToFit="1"/>
    </xf>
    <xf numFmtId="0" fontId="28" fillId="0" borderId="17" xfId="0" applyFont="1" applyBorder="1" applyAlignment="1">
      <alignment vertical="center" shrinkToFit="1"/>
    </xf>
    <xf numFmtId="0" fontId="28" fillId="0" borderId="0" xfId="0" applyFont="1">
      <alignment vertical="center"/>
    </xf>
    <xf numFmtId="0" fontId="28" fillId="0" borderId="0" xfId="0" applyFont="1" applyAlignment="1">
      <alignment vertical="center" shrinkToFit="1"/>
    </xf>
    <xf numFmtId="0" fontId="0" fillId="0" borderId="0" xfId="0" applyAlignment="1">
      <alignment vertical="top"/>
    </xf>
    <xf numFmtId="178" fontId="28" fillId="0" borderId="0" xfId="0" applyNumberFormat="1" applyFont="1" applyAlignment="1">
      <alignment vertical="top"/>
    </xf>
    <xf numFmtId="0" fontId="0" fillId="0" borderId="0" xfId="0" applyAlignment="1">
      <alignment vertical="top" shrinkToFit="1"/>
    </xf>
    <xf numFmtId="38" fontId="0" fillId="0" borderId="0" xfId="1" applyFont="1" applyProtection="1">
      <alignment vertical="center"/>
    </xf>
    <xf numFmtId="0" fontId="0" fillId="0" borderId="0" xfId="0" applyAlignment="1">
      <alignment vertical="center" shrinkToFit="1"/>
    </xf>
    <xf numFmtId="38" fontId="39" fillId="0" borderId="0" xfId="1" applyFont="1" applyAlignment="1" applyProtection="1">
      <alignment horizontal="left" vertical="center" wrapText="1"/>
    </xf>
    <xf numFmtId="0" fontId="4" fillId="0" borderId="0" xfId="0" applyFont="1" applyAlignment="1">
      <alignment vertical="center" shrinkToFit="1"/>
    </xf>
    <xf numFmtId="38" fontId="39" fillId="0" borderId="0" xfId="1" applyFont="1" applyFill="1" applyAlignment="1" applyProtection="1">
      <alignment vertical="center" wrapText="1"/>
    </xf>
    <xf numFmtId="0" fontId="30" fillId="0" borderId="0" xfId="0" applyFont="1" applyAlignment="1">
      <alignment vertical="center" wrapText="1"/>
    </xf>
    <xf numFmtId="38" fontId="9" fillId="0" borderId="0" xfId="1" applyFont="1" applyAlignment="1" applyProtection="1">
      <alignment horizontal="justify"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38" fontId="0" fillId="0" borderId="0" xfId="1" applyFont="1" applyAlignment="1" applyProtection="1">
      <alignment vertical="center" wrapText="1"/>
    </xf>
    <xf numFmtId="0" fontId="39" fillId="0" borderId="0" xfId="1" applyNumberFormat="1" applyFont="1" applyFill="1" applyAlignment="1" applyProtection="1">
      <alignment vertical="center" wrapText="1"/>
    </xf>
    <xf numFmtId="38" fontId="30" fillId="0" borderId="0" xfId="1" applyFont="1" applyAlignment="1" applyProtection="1">
      <alignment vertical="center" wrapText="1"/>
    </xf>
    <xf numFmtId="178" fontId="4" fillId="0" borderId="93" xfId="1" applyNumberFormat="1" applyFont="1" applyBorder="1" applyAlignment="1" applyProtection="1">
      <alignment horizontal="right" vertical="center" shrinkToFit="1"/>
    </xf>
    <xf numFmtId="0" fontId="4" fillId="0" borderId="235" xfId="0" applyFont="1" applyBorder="1" applyAlignment="1">
      <alignment horizontal="center" vertical="center" wrapText="1"/>
    </xf>
    <xf numFmtId="0" fontId="0" fillId="0" borderId="17" xfId="0" applyBorder="1" applyAlignment="1">
      <alignment vertical="center" shrinkToFit="1"/>
    </xf>
    <xf numFmtId="178" fontId="4" fillId="0" borderId="25" xfId="1" applyNumberFormat="1" applyFont="1" applyBorder="1" applyAlignment="1" applyProtection="1">
      <alignment horizontal="right" vertical="center" shrinkToFit="1"/>
    </xf>
    <xf numFmtId="0" fontId="4" fillId="0" borderId="19" xfId="0" applyFont="1" applyBorder="1" applyAlignment="1">
      <alignment horizontal="center" vertical="center" wrapText="1"/>
    </xf>
    <xf numFmtId="0" fontId="4" fillId="0" borderId="9" xfId="0" applyFont="1" applyBorder="1" applyAlignment="1">
      <alignment horizontal="center" vertical="center" wrapText="1"/>
    </xf>
    <xf numFmtId="178" fontId="4" fillId="0" borderId="27" xfId="1" applyNumberFormat="1" applyFont="1" applyBorder="1" applyAlignment="1" applyProtection="1">
      <alignment horizontal="right" vertical="center" shrinkToFit="1"/>
    </xf>
    <xf numFmtId="0" fontId="4" fillId="0" borderId="21" xfId="0" applyFont="1" applyBorder="1" applyAlignment="1">
      <alignment horizontal="center" vertical="center" wrapText="1"/>
    </xf>
    <xf numFmtId="178" fontId="4" fillId="0" borderId="26" xfId="1" applyNumberFormat="1" applyFont="1" applyBorder="1" applyAlignment="1" applyProtection="1">
      <alignment horizontal="right" vertical="center" shrinkToFit="1"/>
    </xf>
    <xf numFmtId="0" fontId="4" fillId="0" borderId="20" xfId="0" applyFont="1" applyBorder="1" applyAlignment="1">
      <alignment horizontal="center" vertical="center" wrapText="1"/>
    </xf>
    <xf numFmtId="178" fontId="4" fillId="0" borderId="52" xfId="1" applyNumberFormat="1" applyFont="1" applyBorder="1" applyAlignment="1" applyProtection="1">
      <alignment horizontal="right" vertical="center" shrinkToFit="1"/>
    </xf>
    <xf numFmtId="0" fontId="4" fillId="0" borderId="22" xfId="0" applyFont="1" applyBorder="1" applyAlignment="1">
      <alignment horizontal="center" vertical="center" wrapText="1"/>
    </xf>
    <xf numFmtId="178" fontId="4" fillId="0" borderId="56" xfId="0" applyNumberFormat="1" applyFont="1" applyBorder="1" applyAlignment="1">
      <alignment horizontal="right" vertical="center" shrinkToFit="1"/>
    </xf>
    <xf numFmtId="0" fontId="3" fillId="0" borderId="0" xfId="0" applyFont="1">
      <alignment vertical="center"/>
    </xf>
    <xf numFmtId="0" fontId="4" fillId="0" borderId="56" xfId="0" applyFont="1" applyBorder="1" applyAlignment="1">
      <alignment vertical="center" shrinkToFit="1"/>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0" xfId="3" applyFont="1" applyAlignment="1">
      <alignment vertical="top"/>
    </xf>
    <xf numFmtId="0" fontId="11" fillId="0" borderId="0" xfId="3" applyFont="1" applyAlignment="1">
      <alignment vertical="top"/>
    </xf>
    <xf numFmtId="0" fontId="10" fillId="0" borderId="0" xfId="3" applyFont="1" applyAlignment="1">
      <alignment horizontal="right"/>
    </xf>
    <xf numFmtId="0" fontId="10" fillId="0" borderId="0" xfId="3" applyFont="1" applyAlignment="1">
      <alignment vertical="center"/>
    </xf>
    <xf numFmtId="0" fontId="10" fillId="0" borderId="72" xfId="3" applyFont="1" applyBorder="1" applyAlignment="1">
      <alignment horizontal="center" vertical="center"/>
    </xf>
    <xf numFmtId="0" fontId="10" fillId="0" borderId="73" xfId="3" applyFont="1" applyBorder="1" applyAlignment="1">
      <alignment horizontal="center" vertical="center"/>
    </xf>
    <xf numFmtId="0" fontId="10" fillId="0" borderId="74" xfId="3" applyFont="1" applyBorder="1" applyAlignment="1">
      <alignment horizontal="center" vertical="center"/>
    </xf>
    <xf numFmtId="0" fontId="10" fillId="0" borderId="75" xfId="3" applyFont="1" applyBorder="1" applyAlignment="1">
      <alignment horizontal="center" vertical="center"/>
    </xf>
    <xf numFmtId="0" fontId="10" fillId="0" borderId="76" xfId="3" applyFont="1" applyBorder="1" applyAlignment="1">
      <alignment vertical="center" wrapText="1"/>
    </xf>
    <xf numFmtId="0" fontId="10" fillId="0" borderId="77" xfId="3" applyFont="1" applyBorder="1" applyAlignment="1">
      <alignment vertical="center" wrapText="1"/>
    </xf>
    <xf numFmtId="0" fontId="10" fillId="0" borderId="77" xfId="3" applyFont="1" applyBorder="1" applyAlignment="1">
      <alignment horizontal="center" vertical="center" wrapText="1"/>
    </xf>
    <xf numFmtId="0" fontId="10" fillId="0" borderId="78" xfId="3" applyFont="1" applyBorder="1" applyAlignment="1">
      <alignment vertical="center" wrapText="1"/>
    </xf>
    <xf numFmtId="0" fontId="10" fillId="0" borderId="79" xfId="3" applyFont="1" applyBorder="1" applyAlignment="1">
      <alignment horizontal="center" vertical="center" wrapText="1"/>
    </xf>
    <xf numFmtId="49" fontId="10" fillId="0" borderId="241" xfId="3" applyNumberFormat="1" applyFont="1" applyBorder="1" applyAlignment="1">
      <alignment horizontal="center" vertical="center"/>
    </xf>
    <xf numFmtId="0" fontId="10" fillId="0" borderId="60" xfId="4" applyFont="1" applyBorder="1" applyAlignment="1">
      <alignment vertical="center" wrapText="1"/>
    </xf>
    <xf numFmtId="0" fontId="10" fillId="0" borderId="57" xfId="4" applyFont="1" applyBorder="1">
      <alignment vertical="center"/>
    </xf>
    <xf numFmtId="182" fontId="10" fillId="0" borderId="58" xfId="2" applyNumberFormat="1" applyFont="1" applyBorder="1" applyAlignment="1" applyProtection="1">
      <alignment vertical="center" wrapText="1"/>
    </xf>
    <xf numFmtId="0" fontId="10" fillId="0" borderId="238" xfId="3" applyFont="1" applyBorder="1" applyAlignment="1">
      <alignment vertical="center" wrapText="1"/>
    </xf>
    <xf numFmtId="0" fontId="10" fillId="0" borderId="236" xfId="3" applyFont="1" applyBorder="1" applyAlignment="1">
      <alignment vertical="center" wrapText="1"/>
    </xf>
    <xf numFmtId="0" fontId="10" fillId="0" borderId="236" xfId="3" applyFont="1" applyBorder="1" applyAlignment="1">
      <alignment horizontal="center" vertical="center" wrapText="1"/>
    </xf>
    <xf numFmtId="0" fontId="10" fillId="0" borderId="239" xfId="3" applyFont="1" applyBorder="1" applyAlignment="1">
      <alignment vertical="center" wrapText="1"/>
    </xf>
    <xf numFmtId="0" fontId="10" fillId="0" borderId="240" xfId="3" applyFont="1" applyBorder="1" applyAlignment="1">
      <alignment horizontal="center" vertical="center" wrapText="1"/>
    </xf>
    <xf numFmtId="0" fontId="10" fillId="0" borderId="244" xfId="3" applyFont="1" applyBorder="1" applyAlignment="1">
      <alignment vertical="center" wrapText="1"/>
    </xf>
    <xf numFmtId="182" fontId="6" fillId="0" borderId="81" xfId="2" applyNumberFormat="1" applyFont="1" applyBorder="1" applyAlignment="1" applyProtection="1">
      <alignment vertical="center" shrinkToFit="1"/>
    </xf>
    <xf numFmtId="182" fontId="6" fillId="0" borderId="82" xfId="2" applyNumberFormat="1" applyFont="1" applyBorder="1" applyAlignment="1" applyProtection="1">
      <alignment vertical="center" shrinkToFit="1"/>
    </xf>
    <xf numFmtId="182" fontId="6" fillId="0" borderId="83" xfId="2" applyNumberFormat="1" applyFont="1" applyBorder="1" applyAlignment="1" applyProtection="1">
      <alignment vertical="center" shrinkToFit="1"/>
    </xf>
    <xf numFmtId="0" fontId="10" fillId="0" borderId="247" xfId="0" applyFont="1" applyBorder="1" applyAlignment="1">
      <alignment horizontal="center" vertical="center"/>
    </xf>
    <xf numFmtId="0" fontId="10" fillId="0" borderId="250" xfId="0" applyFont="1" applyBorder="1" applyAlignment="1">
      <alignment vertical="center" wrapText="1"/>
    </xf>
    <xf numFmtId="0" fontId="10" fillId="0" borderId="249" xfId="0" applyFont="1" applyBorder="1">
      <alignment vertical="center"/>
    </xf>
    <xf numFmtId="182" fontId="6" fillId="0" borderId="237" xfId="0" applyNumberFormat="1" applyFont="1" applyBorder="1">
      <alignment vertical="center"/>
    </xf>
    <xf numFmtId="182" fontId="6" fillId="0" borderId="238" xfId="0" applyNumberFormat="1" applyFont="1" applyBorder="1">
      <alignment vertical="center"/>
    </xf>
    <xf numFmtId="182" fontId="6" fillId="0" borderId="236" xfId="0" applyNumberFormat="1" applyFont="1" applyBorder="1">
      <alignment vertical="center"/>
    </xf>
    <xf numFmtId="182" fontId="6" fillId="0" borderId="239" xfId="0" applyNumberFormat="1" applyFont="1" applyBorder="1">
      <alignment vertical="center"/>
    </xf>
    <xf numFmtId="182" fontId="6" fillId="0" borderId="240" xfId="0" applyNumberFormat="1" applyFont="1" applyBorder="1">
      <alignment vertical="center"/>
    </xf>
    <xf numFmtId="0" fontId="10" fillId="0" borderId="248" xfId="0" applyFont="1" applyBorder="1" applyAlignment="1">
      <alignment vertical="center" wrapText="1"/>
    </xf>
    <xf numFmtId="0" fontId="10" fillId="0" borderId="0" xfId="3" applyFont="1" applyAlignment="1">
      <alignment horizontal="center" vertical="center"/>
    </xf>
    <xf numFmtId="178" fontId="10" fillId="0" borderId="0" xfId="3" applyNumberFormat="1" applyFont="1" applyAlignment="1">
      <alignment vertical="center"/>
    </xf>
    <xf numFmtId="182" fontId="6" fillId="0" borderId="80" xfId="3" applyNumberFormat="1" applyFont="1" applyBorder="1" applyAlignment="1">
      <alignment vertical="center"/>
    </xf>
    <xf numFmtId="178" fontId="10" fillId="0" borderId="0" xfId="3" applyNumberFormat="1" applyFont="1" applyAlignment="1">
      <alignment horizontal="center" vertical="center" wrapText="1"/>
    </xf>
    <xf numFmtId="182" fontId="6" fillId="0" borderId="0" xfId="3" applyNumberFormat="1" applyFont="1" applyAlignment="1">
      <alignment vertical="center"/>
    </xf>
    <xf numFmtId="0" fontId="11" fillId="0" borderId="0" xfId="3" applyFont="1" applyAlignment="1">
      <alignment vertical="center"/>
    </xf>
    <xf numFmtId="38" fontId="28" fillId="0" borderId="0" xfId="1" applyFont="1" applyAlignment="1" applyProtection="1">
      <alignment vertical="center" shrinkToFit="1"/>
    </xf>
    <xf numFmtId="178" fontId="28" fillId="0" borderId="0" xfId="1" applyNumberFormat="1" applyFont="1" applyAlignment="1" applyProtection="1">
      <alignment vertical="center" shrinkToFit="1"/>
    </xf>
    <xf numFmtId="178" fontId="28" fillId="0" borderId="0" xfId="0" applyNumberFormat="1" applyFont="1" applyAlignment="1">
      <alignment vertical="center" shrinkToFit="1"/>
    </xf>
    <xf numFmtId="38" fontId="0" fillId="0" borderId="0" xfId="1" applyFont="1" applyAlignment="1" applyProtection="1">
      <alignment vertical="top" shrinkToFit="1"/>
    </xf>
    <xf numFmtId="178" fontId="28" fillId="0" borderId="0" xfId="0" applyNumberFormat="1" applyFont="1" applyAlignment="1">
      <alignment vertical="top" shrinkToFit="1"/>
    </xf>
    <xf numFmtId="38" fontId="0" fillId="0" borderId="0" xfId="1" applyFont="1" applyAlignment="1" applyProtection="1">
      <alignment vertical="center" shrinkToFit="1"/>
    </xf>
    <xf numFmtId="0" fontId="0" fillId="0" borderId="10" xfId="0" applyBorder="1" applyAlignment="1">
      <alignment vertical="center" shrinkToFit="1"/>
    </xf>
    <xf numFmtId="0" fontId="0" fillId="0" borderId="16" xfId="0" applyBorder="1" applyAlignment="1">
      <alignment vertical="center" shrinkToFit="1"/>
    </xf>
    <xf numFmtId="0" fontId="4" fillId="0" borderId="0" xfId="0" applyFont="1" applyAlignment="1">
      <alignment horizontal="center" vertical="center"/>
    </xf>
    <xf numFmtId="0" fontId="4" fillId="0" borderId="0" xfId="0" applyFont="1" applyAlignment="1" applyProtection="1">
      <alignment horizontal="center" vertical="center" shrinkToFit="1"/>
      <protection locked="0"/>
    </xf>
    <xf numFmtId="0" fontId="4" fillId="0" borderId="0" xfId="0" applyFont="1" applyAlignment="1">
      <alignment vertical="center" wrapText="1"/>
    </xf>
    <xf numFmtId="0" fontId="6" fillId="0" borderId="0" xfId="0" applyFont="1" applyAlignment="1">
      <alignment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177" fontId="25" fillId="0" borderId="93" xfId="0" applyNumberFormat="1" applyFont="1" applyBorder="1" applyAlignment="1" applyProtection="1">
      <alignment vertical="center" shrinkToFit="1"/>
      <protection locked="0"/>
    </xf>
    <xf numFmtId="0" fontId="3" fillId="0" borderId="35" xfId="0" applyFont="1" applyBorder="1" applyAlignment="1">
      <alignment horizontal="center" vertical="center" wrapText="1"/>
    </xf>
    <xf numFmtId="0" fontId="4" fillId="0" borderId="25" xfId="0" applyFont="1" applyBorder="1" applyAlignment="1">
      <alignment horizontal="center" vertical="center" shrinkToFit="1"/>
    </xf>
    <xf numFmtId="0" fontId="4" fillId="0" borderId="31" xfId="0" applyFont="1" applyBorder="1" applyAlignment="1">
      <alignment horizontal="center" vertical="center" wrapText="1"/>
    </xf>
    <xf numFmtId="0" fontId="11" fillId="0" borderId="51" xfId="0" applyFont="1" applyBorder="1" applyAlignment="1">
      <alignment horizontal="center" vertical="center" wrapText="1"/>
    </xf>
    <xf numFmtId="0" fontId="4" fillId="0" borderId="142" xfId="0" applyFont="1" applyBorder="1" applyAlignment="1">
      <alignment horizontal="center" vertical="center" wrapText="1"/>
    </xf>
    <xf numFmtId="0" fontId="4" fillId="0" borderId="0" xfId="0" applyFont="1" applyAlignment="1">
      <alignment horizontal="center" vertical="center" wrapText="1"/>
    </xf>
    <xf numFmtId="0" fontId="4" fillId="0" borderId="2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3" xfId="0" applyFont="1" applyBorder="1" applyAlignment="1">
      <alignment horizontal="center" vertical="center"/>
    </xf>
    <xf numFmtId="0" fontId="4" fillId="0" borderId="46" xfId="0" applyFont="1" applyBorder="1" applyAlignment="1">
      <alignment horizontal="center" vertical="center"/>
    </xf>
    <xf numFmtId="0" fontId="7" fillId="0" borderId="0" xfId="0" applyFont="1" applyAlignment="1">
      <alignment vertical="center" wrapText="1"/>
    </xf>
    <xf numFmtId="0" fontId="4" fillId="0" borderId="92" xfId="0" applyFont="1" applyBorder="1" applyAlignment="1">
      <alignment horizontal="center" vertical="center" wrapText="1"/>
    </xf>
    <xf numFmtId="178" fontId="4" fillId="0" borderId="10" xfId="0" applyNumberFormat="1" applyFont="1" applyBorder="1" applyAlignment="1" applyProtection="1">
      <alignment horizontal="right" vertical="center" shrinkToFit="1"/>
      <protection locked="0"/>
    </xf>
    <xf numFmtId="0" fontId="3" fillId="0" borderId="0" xfId="0" applyFont="1" applyAlignment="1">
      <alignment horizontal="justify" vertical="center"/>
    </xf>
    <xf numFmtId="0" fontId="4" fillId="0" borderId="24" xfId="0" applyFont="1" applyBorder="1" applyAlignment="1">
      <alignment horizontal="center" vertical="center" wrapText="1"/>
    </xf>
    <xf numFmtId="0" fontId="4" fillId="0" borderId="0" xfId="0" applyFont="1" applyAlignment="1">
      <alignment horizontal="justify" vertical="center"/>
    </xf>
    <xf numFmtId="178" fontId="4" fillId="0" borderId="49" xfId="0" applyNumberFormat="1" applyFont="1" applyBorder="1" applyAlignment="1" applyProtection="1">
      <alignment horizontal="right" vertical="center" shrinkToFit="1"/>
      <protection locked="0"/>
    </xf>
    <xf numFmtId="178" fontId="4" fillId="0" borderId="11" xfId="0" applyNumberFormat="1" applyFont="1" applyBorder="1" applyAlignment="1" applyProtection="1">
      <alignment horizontal="right" vertical="center" shrinkToFit="1"/>
      <protection locked="0"/>
    </xf>
    <xf numFmtId="0" fontId="41" fillId="0" borderId="0" xfId="0" applyFont="1">
      <alignment vertical="center"/>
    </xf>
    <xf numFmtId="0" fontId="44" fillId="0" borderId="0" xfId="0" applyFont="1" applyAlignment="1">
      <alignment horizontal="justify" vertical="center"/>
    </xf>
    <xf numFmtId="0" fontId="4" fillId="0" borderId="0" xfId="0" applyFont="1" applyAlignment="1">
      <alignment horizontal="center" vertical="center"/>
    </xf>
    <xf numFmtId="0" fontId="4" fillId="0" borderId="0" xfId="0" applyFont="1" applyAlignment="1" applyProtection="1">
      <alignment vertical="center" shrinkToFit="1"/>
      <protection locked="0"/>
    </xf>
    <xf numFmtId="0" fontId="4" fillId="0" borderId="0" xfId="0" applyFont="1" applyAlignment="1" applyProtection="1">
      <alignment horizontal="center" vertical="center" shrinkToFit="1"/>
      <protection locked="0"/>
    </xf>
    <xf numFmtId="0" fontId="4" fillId="0" borderId="0" xfId="0" applyFont="1" applyAlignment="1">
      <alignment horizontal="center"/>
    </xf>
    <xf numFmtId="0" fontId="4" fillId="0" borderId="0" xfId="0" applyFont="1" applyAlignment="1" applyProtection="1">
      <alignment horizontal="right" vertical="center" indent="1"/>
      <protection locked="0"/>
    </xf>
    <xf numFmtId="0" fontId="4" fillId="0" borderId="0" xfId="0" applyFont="1" applyAlignment="1" applyProtection="1">
      <alignment horizontal="right" vertical="center" shrinkToFit="1"/>
      <protection locked="0"/>
    </xf>
    <xf numFmtId="0" fontId="4" fillId="0" borderId="0" xfId="0" applyFont="1" applyAlignment="1">
      <alignment vertical="center" wrapText="1"/>
    </xf>
    <xf numFmtId="0" fontId="6" fillId="0" borderId="0" xfId="0" applyFont="1" applyAlignment="1">
      <alignment vertical="center" wrapText="1"/>
    </xf>
    <xf numFmtId="0" fontId="4" fillId="0" borderId="102" xfId="0" applyFont="1" applyBorder="1" applyAlignment="1">
      <alignment vertical="center" textRotation="255" wrapText="1"/>
    </xf>
    <xf numFmtId="0" fontId="4" fillId="0" borderId="103" xfId="0" applyFont="1" applyBorder="1" applyAlignment="1">
      <alignment vertical="center" textRotation="255" wrapText="1"/>
    </xf>
    <xf numFmtId="0" fontId="4" fillId="0" borderId="104" xfId="0" applyFont="1" applyBorder="1" applyAlignment="1">
      <alignment vertical="center" textRotation="255" wrapText="1"/>
    </xf>
    <xf numFmtId="0" fontId="4" fillId="0" borderId="4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9" xfId="0" applyFont="1" applyBorder="1" applyAlignment="1" applyProtection="1">
      <alignment horizontal="left" vertical="center" shrinkToFit="1"/>
      <protection locked="0"/>
    </xf>
    <xf numFmtId="0" fontId="4" fillId="0" borderId="100" xfId="0" applyFont="1" applyBorder="1" applyAlignment="1" applyProtection="1">
      <alignment horizontal="left" vertical="center" shrinkToFit="1"/>
      <protection locked="0"/>
    </xf>
    <xf numFmtId="0" fontId="4" fillId="0" borderId="101" xfId="0" applyFont="1" applyBorder="1" applyAlignment="1" applyProtection="1">
      <alignment horizontal="left" vertical="center" shrinkToFit="1"/>
      <protection locked="0"/>
    </xf>
    <xf numFmtId="0" fontId="11" fillId="0" borderId="105" xfId="0" applyFont="1" applyBorder="1" applyAlignment="1" applyProtection="1">
      <alignment vertical="center" wrapText="1"/>
      <protection locked="0"/>
    </xf>
    <xf numFmtId="0" fontId="11" fillId="0" borderId="106" xfId="0" applyFont="1" applyBorder="1" applyAlignment="1" applyProtection="1">
      <alignment vertical="center" wrapText="1"/>
      <protection locked="0"/>
    </xf>
    <xf numFmtId="0" fontId="4" fillId="0" borderId="10" xfId="0" applyFont="1" applyBorder="1" applyAlignment="1" applyProtection="1">
      <alignment horizontal="left" vertical="center" wrapText="1"/>
      <protection locked="0"/>
    </xf>
    <xf numFmtId="0" fontId="4" fillId="0" borderId="25" xfId="0" applyFont="1" applyBorder="1" applyAlignment="1" applyProtection="1">
      <alignment horizontal="left" vertical="center" wrapText="1"/>
      <protection locked="0"/>
    </xf>
    <xf numFmtId="0" fontId="4" fillId="0" borderId="30" xfId="0" applyFont="1" applyBorder="1" applyAlignment="1" applyProtection="1">
      <alignment horizontal="left" vertical="center" wrapText="1"/>
      <protection locked="0"/>
    </xf>
    <xf numFmtId="0" fontId="6" fillId="0" borderId="98"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4" fillId="0" borderId="97" xfId="0" applyFont="1" applyBorder="1" applyAlignment="1">
      <alignment horizontal="center" vertical="center" wrapText="1"/>
    </xf>
    <xf numFmtId="0" fontId="4" fillId="0" borderId="0" xfId="0" applyFont="1" applyAlignment="1">
      <alignment horizontal="right" vertical="center" wrapText="1"/>
    </xf>
    <xf numFmtId="0" fontId="4" fillId="0" borderId="98" xfId="0" applyFont="1" applyBorder="1" applyAlignment="1" applyProtection="1">
      <alignment horizontal="left" vertical="center" shrinkToFit="1"/>
      <protection locked="0"/>
    </xf>
    <xf numFmtId="0" fontId="4" fillId="0" borderId="25" xfId="0" applyFont="1" applyBorder="1" applyAlignment="1" applyProtection="1">
      <alignment horizontal="left" vertical="center" shrinkToFit="1"/>
      <protection locked="0"/>
    </xf>
    <xf numFmtId="0" fontId="4" fillId="0" borderId="30" xfId="0" applyFont="1" applyBorder="1" applyAlignment="1" applyProtection="1">
      <alignment horizontal="left" vertical="center" shrinkToFit="1"/>
      <protection locked="0"/>
    </xf>
    <xf numFmtId="49" fontId="4" fillId="0" borderId="10" xfId="0" applyNumberFormat="1" applyFont="1" applyBorder="1" applyAlignment="1" applyProtection="1">
      <alignment horizontal="left" vertical="center" shrinkToFit="1"/>
      <protection locked="0"/>
    </xf>
    <xf numFmtId="49" fontId="4" fillId="0" borderId="25" xfId="0" applyNumberFormat="1" applyFont="1" applyBorder="1" applyAlignment="1" applyProtection="1">
      <alignment horizontal="left" vertical="center" shrinkToFit="1"/>
      <protection locked="0"/>
    </xf>
    <xf numFmtId="49" fontId="4" fillId="0" borderId="30" xfId="0" applyNumberFormat="1" applyFont="1" applyBorder="1" applyAlignment="1" applyProtection="1">
      <alignment horizontal="left" vertical="center" shrinkToFit="1"/>
      <protection locked="0"/>
    </xf>
    <xf numFmtId="0" fontId="4" fillId="0" borderId="9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5" xfId="0" applyFont="1" applyBorder="1" applyAlignment="1" applyProtection="1">
      <alignment horizontal="left" vertical="center" shrinkToFit="1"/>
      <protection locked="0"/>
    </xf>
    <xf numFmtId="0" fontId="4" fillId="0" borderId="26" xfId="0" applyFont="1" applyBorder="1" applyAlignment="1" applyProtection="1">
      <alignment horizontal="left" vertical="center" shrinkToFit="1"/>
      <protection locked="0"/>
    </xf>
    <xf numFmtId="0" fontId="4" fillId="0" borderId="96" xfId="0" applyFont="1" applyBorder="1" applyAlignment="1" applyProtection="1">
      <alignment horizontal="left" vertical="center" shrinkToFit="1"/>
      <protection locked="0"/>
    </xf>
    <xf numFmtId="177" fontId="25" fillId="0" borderId="133" xfId="0" applyNumberFormat="1" applyFont="1" applyBorder="1">
      <alignment vertical="center"/>
    </xf>
    <xf numFmtId="0" fontId="0" fillId="0" borderId="93" xfId="0" applyBorder="1">
      <alignment vertical="center"/>
    </xf>
    <xf numFmtId="177" fontId="25" fillId="0" borderId="133" xfId="0" applyNumberFormat="1" applyFont="1" applyBorder="1" applyAlignment="1" applyProtection="1">
      <alignment vertical="center" shrinkToFit="1"/>
      <protection locked="0"/>
    </xf>
    <xf numFmtId="177" fontId="25" fillId="0" borderId="93" xfId="0" applyNumberFormat="1" applyFont="1" applyBorder="1" applyAlignment="1" applyProtection="1">
      <alignment vertical="center" shrinkToFit="1"/>
      <protection locked="0"/>
    </xf>
    <xf numFmtId="0" fontId="4" fillId="0" borderId="39" xfId="0" applyFont="1" applyBorder="1">
      <alignment vertical="center"/>
    </xf>
    <xf numFmtId="0" fontId="4" fillId="0" borderId="140" xfId="0" applyFont="1" applyBorder="1">
      <alignment vertical="center"/>
    </xf>
    <xf numFmtId="0" fontId="4" fillId="0" borderId="141" xfId="0" applyFont="1" applyBorder="1">
      <alignment vertical="center"/>
    </xf>
    <xf numFmtId="0" fontId="4" fillId="0" borderId="130" xfId="0" applyFont="1" applyBorder="1" applyAlignment="1" applyProtection="1">
      <alignment horizontal="center" vertical="top" wrapText="1"/>
      <protection locked="0"/>
    </xf>
    <xf numFmtId="0" fontId="4" fillId="0" borderId="31" xfId="0" applyFont="1" applyBorder="1" applyAlignment="1" applyProtection="1">
      <alignment horizontal="center" vertical="top" wrapText="1"/>
      <protection locked="0"/>
    </xf>
    <xf numFmtId="0" fontId="4" fillId="0" borderId="32" xfId="0" applyFont="1" applyBorder="1" applyAlignment="1" applyProtection="1">
      <alignment horizontal="center" vertical="top" wrapText="1"/>
      <protection locked="0"/>
    </xf>
    <xf numFmtId="0" fontId="4" fillId="0" borderId="131" xfId="0" applyFont="1" applyBorder="1" applyAlignment="1" applyProtection="1">
      <alignment horizontal="center" vertical="top" wrapText="1"/>
      <protection locked="0"/>
    </xf>
    <xf numFmtId="0" fontId="4" fillId="0" borderId="126" xfId="0" applyFont="1" applyBorder="1" applyAlignment="1" applyProtection="1">
      <alignment horizontal="center" vertical="top" wrapText="1"/>
      <protection locked="0"/>
    </xf>
    <xf numFmtId="0" fontId="4" fillId="0" borderId="127" xfId="0" applyFont="1" applyBorder="1" applyAlignment="1" applyProtection="1">
      <alignment horizontal="center" vertical="top" wrapText="1"/>
      <protection locked="0"/>
    </xf>
    <xf numFmtId="0" fontId="3" fillId="0" borderId="35"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36" xfId="0" applyFont="1" applyBorder="1" applyAlignment="1">
      <alignment horizontal="center" vertical="center" wrapText="1"/>
    </xf>
    <xf numFmtId="0" fontId="41" fillId="0" borderId="86" xfId="0" applyFont="1" applyBorder="1" applyAlignment="1">
      <alignment horizontal="left" vertical="center" wrapText="1"/>
    </xf>
    <xf numFmtId="0" fontId="41" fillId="0" borderId="86" xfId="0" applyFont="1" applyBorder="1" applyAlignment="1">
      <alignment horizontal="left" vertical="center"/>
    </xf>
    <xf numFmtId="0" fontId="3" fillId="0" borderId="157" xfId="0" applyFont="1" applyBorder="1" applyAlignment="1">
      <alignment horizontal="center" wrapText="1"/>
    </xf>
    <xf numFmtId="0" fontId="3" fillId="0" borderId="45" xfId="0" applyFont="1" applyBorder="1" applyAlignment="1">
      <alignment horizontal="center" wrapText="1"/>
    </xf>
    <xf numFmtId="0" fontId="3" fillId="0" borderId="35" xfId="0" applyFont="1" applyBorder="1" applyAlignment="1">
      <alignment vertical="center" wrapText="1"/>
    </xf>
    <xf numFmtId="0" fontId="3" fillId="0" borderId="45" xfId="0" applyFont="1" applyBorder="1" applyAlignment="1">
      <alignment vertical="center" wrapText="1"/>
    </xf>
    <xf numFmtId="0" fontId="4" fillId="0" borderId="84" xfId="0" applyFont="1" applyBorder="1" applyAlignment="1">
      <alignment horizontal="center" vertical="center"/>
    </xf>
    <xf numFmtId="0" fontId="4" fillId="0" borderId="27" xfId="0" applyFont="1" applyBorder="1" applyAlignment="1">
      <alignment horizontal="center" vertical="center"/>
    </xf>
    <xf numFmtId="0" fontId="4" fillId="0" borderId="37" xfId="0" applyFont="1" applyBorder="1" applyAlignment="1">
      <alignment horizontal="center" vertical="center"/>
    </xf>
    <xf numFmtId="0" fontId="4" fillId="0" borderId="25"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10" xfId="0" applyFont="1" applyBorder="1" applyAlignment="1" applyProtection="1">
      <alignment horizontal="left" vertical="center" shrinkToFit="1"/>
      <protection locked="0"/>
    </xf>
    <xf numFmtId="0" fontId="4" fillId="0" borderId="107" xfId="0" applyFont="1" applyBorder="1" applyAlignment="1" applyProtection="1">
      <alignment horizontal="center" vertical="center" wrapText="1"/>
      <protection locked="0"/>
    </xf>
    <xf numFmtId="0" fontId="0" fillId="0" borderId="108" xfId="0" applyBorder="1" applyAlignment="1" applyProtection="1">
      <alignment horizontal="center" vertical="center"/>
      <protection locked="0"/>
    </xf>
    <xf numFmtId="0" fontId="0" fillId="0" borderId="109" xfId="0" applyBorder="1" applyAlignment="1" applyProtection="1">
      <alignment horizontal="center" vertical="center"/>
      <protection locked="0"/>
    </xf>
    <xf numFmtId="0" fontId="4" fillId="0" borderId="110" xfId="0" applyFont="1" applyBorder="1" applyAlignment="1">
      <alignment horizontal="center" vertical="center" wrapText="1"/>
    </xf>
    <xf numFmtId="0" fontId="4" fillId="0" borderId="111" xfId="0" applyFont="1" applyBorder="1" applyAlignment="1">
      <alignment horizontal="center" vertical="center" wrapText="1"/>
    </xf>
    <xf numFmtId="0" fontId="0" fillId="0" borderId="111" xfId="0" applyBorder="1" applyAlignment="1">
      <alignment vertical="center" wrapText="1"/>
    </xf>
    <xf numFmtId="0" fontId="4" fillId="0" borderId="90" xfId="0" applyFont="1" applyBorder="1" applyAlignment="1">
      <alignment horizontal="center" vertical="center" wrapText="1"/>
    </xf>
    <xf numFmtId="0" fontId="0" fillId="0" borderId="111" xfId="0" applyBorder="1" applyAlignment="1">
      <alignment horizontal="center" vertical="center" wrapText="1"/>
    </xf>
    <xf numFmtId="0" fontId="0" fillId="0" borderId="112" xfId="0" applyBorder="1" applyAlignment="1">
      <alignment horizontal="center" vertical="center" wrapText="1"/>
    </xf>
    <xf numFmtId="0" fontId="4" fillId="0" borderId="113" xfId="0" applyFont="1" applyBorder="1" applyAlignment="1">
      <alignment horizontal="center" vertical="center" shrinkToFit="1"/>
    </xf>
    <xf numFmtId="0" fontId="0" fillId="0" borderId="25" xfId="0" applyBorder="1">
      <alignment vertical="center"/>
    </xf>
    <xf numFmtId="0" fontId="4" fillId="0" borderId="114" xfId="0" applyFont="1" applyBorder="1" applyAlignment="1" applyProtection="1">
      <alignment horizontal="center" vertical="center" wrapText="1"/>
      <protection locked="0"/>
    </xf>
    <xf numFmtId="0" fontId="0" fillId="0" borderId="29" xfId="0" applyBorder="1" applyProtection="1">
      <alignment vertical="center"/>
      <protection locked="0"/>
    </xf>
    <xf numFmtId="0" fontId="4" fillId="0" borderId="115" xfId="0" applyFont="1" applyBorder="1" applyAlignment="1" applyProtection="1">
      <alignment horizontal="center" vertical="center" wrapText="1"/>
      <protection locked="0"/>
    </xf>
    <xf numFmtId="0" fontId="0" fillId="0" borderId="116" xfId="0" applyBorder="1" applyProtection="1">
      <alignment vertical="center"/>
      <protection locked="0"/>
    </xf>
    <xf numFmtId="0" fontId="4" fillId="0" borderId="117" xfId="0" applyFont="1" applyBorder="1" applyAlignment="1" applyProtection="1">
      <alignment horizontal="center" vertical="center" wrapText="1"/>
      <protection locked="0"/>
    </xf>
    <xf numFmtId="0" fontId="0" fillId="0" borderId="108" xfId="0" applyBorder="1" applyProtection="1">
      <alignment vertical="center"/>
      <protection locked="0"/>
    </xf>
    <xf numFmtId="0" fontId="0" fillId="0" borderId="12" xfId="0" applyBorder="1">
      <alignment vertical="center"/>
    </xf>
    <xf numFmtId="0" fontId="4" fillId="0" borderId="3" xfId="0" applyFont="1" applyBorder="1" applyAlignment="1" applyProtection="1">
      <alignment horizontal="center" vertical="center" wrapText="1"/>
      <protection locked="0"/>
    </xf>
    <xf numFmtId="0" fontId="0" fillId="0" borderId="29"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4" fillId="0" borderId="38" xfId="0" applyFont="1" applyBorder="1" applyAlignment="1" applyProtection="1">
      <alignment horizontal="center" vertical="center" wrapText="1"/>
      <protection locked="0"/>
    </xf>
    <xf numFmtId="0" fontId="0" fillId="0" borderId="116"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4" fillId="0" borderId="122" xfId="0" applyFont="1" applyBorder="1" applyAlignment="1" applyProtection="1">
      <alignment vertical="top" wrapText="1"/>
      <protection locked="0"/>
    </xf>
    <xf numFmtId="0" fontId="4" fillId="0" borderId="123" xfId="0" applyFont="1" applyBorder="1" applyAlignment="1" applyProtection="1">
      <alignment vertical="top" wrapText="1"/>
      <protection locked="0"/>
    </xf>
    <xf numFmtId="0" fontId="4" fillId="0" borderId="56" xfId="0" applyFont="1" applyBorder="1" applyAlignment="1" applyProtection="1">
      <alignment vertical="top" wrapText="1"/>
      <protection locked="0"/>
    </xf>
    <xf numFmtId="0" fontId="4" fillId="0" borderId="139" xfId="0" applyFont="1" applyBorder="1" applyAlignment="1">
      <alignment horizontal="center" vertical="center"/>
    </xf>
    <xf numFmtId="0" fontId="4" fillId="0" borderId="51" xfId="0" applyFont="1" applyBorder="1" applyAlignment="1">
      <alignment horizontal="center" vertical="center"/>
    </xf>
    <xf numFmtId="177" fontId="25" fillId="0" borderId="38" xfId="0" applyNumberFormat="1" applyFont="1" applyBorder="1" applyAlignment="1" applyProtection="1">
      <alignment vertical="center" shrinkToFit="1"/>
      <protection locked="0"/>
    </xf>
    <xf numFmtId="177" fontId="25" fillId="0" borderId="116" xfId="0" applyNumberFormat="1" applyFont="1" applyBorder="1" applyAlignment="1" applyProtection="1">
      <alignment vertical="center" shrinkToFit="1"/>
      <protection locked="0"/>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17" fillId="0" borderId="0" xfId="0" applyFont="1" applyAlignment="1">
      <alignment horizontal="center" vertical="center" wrapText="1"/>
    </xf>
    <xf numFmtId="0" fontId="4" fillId="0" borderId="122" xfId="0" applyFont="1" applyBorder="1" applyAlignment="1" applyProtection="1">
      <alignment vertical="center" wrapText="1" shrinkToFit="1"/>
      <protection locked="0"/>
    </xf>
    <xf numFmtId="0" fontId="0" fillId="0" borderId="123" xfId="0" applyBorder="1" applyAlignment="1" applyProtection="1">
      <alignment vertical="center" wrapText="1"/>
      <protection locked="0"/>
    </xf>
    <xf numFmtId="0" fontId="0" fillId="0" borderId="56" xfId="0" applyBorder="1" applyAlignment="1" applyProtection="1">
      <alignment vertical="center" wrapText="1"/>
      <protection locked="0"/>
    </xf>
    <xf numFmtId="0" fontId="4" fillId="0" borderId="31" xfId="0" applyFont="1" applyBorder="1" applyAlignment="1">
      <alignment horizontal="center" vertical="center" wrapText="1"/>
    </xf>
    <xf numFmtId="0" fontId="4" fillId="0" borderId="134" xfId="0" applyFont="1" applyBorder="1" applyAlignment="1" applyProtection="1">
      <alignment horizontal="left" vertical="top" wrapText="1" shrinkToFit="1"/>
      <protection locked="0"/>
    </xf>
    <xf numFmtId="0" fontId="4" fillId="0" borderId="93" xfId="0" applyFont="1" applyBorder="1" applyAlignment="1" applyProtection="1">
      <alignment horizontal="left" vertical="top" wrapText="1" shrinkToFit="1"/>
      <protection locked="0"/>
    </xf>
    <xf numFmtId="0" fontId="4" fillId="0" borderId="94" xfId="0" applyFont="1" applyBorder="1" applyAlignment="1" applyProtection="1">
      <alignment horizontal="left" vertical="top" wrapText="1" shrinkToFit="1"/>
      <protection locked="0"/>
    </xf>
    <xf numFmtId="0" fontId="4" fillId="0" borderId="131" xfId="0" applyFont="1" applyBorder="1" applyAlignment="1" applyProtection="1">
      <alignment horizontal="left" vertical="top" wrapText="1" shrinkToFit="1"/>
      <protection locked="0"/>
    </xf>
    <xf numFmtId="0" fontId="4" fillId="0" borderId="126" xfId="0" applyFont="1" applyBorder="1" applyAlignment="1" applyProtection="1">
      <alignment horizontal="left" vertical="top" wrapText="1" shrinkToFit="1"/>
      <protection locked="0"/>
    </xf>
    <xf numFmtId="0" fontId="4" fillId="0" borderId="127" xfId="0" applyFont="1" applyBorder="1" applyAlignment="1" applyProtection="1">
      <alignment horizontal="left" vertical="top" wrapText="1" shrinkToFit="1"/>
      <protection locked="0"/>
    </xf>
    <xf numFmtId="0" fontId="3" fillId="0" borderId="35" xfId="0" applyFont="1" applyBorder="1" applyAlignment="1">
      <alignment horizontal="center" wrapText="1"/>
    </xf>
    <xf numFmtId="0" fontId="3" fillId="0" borderId="35" xfId="0" applyFont="1" applyBorder="1" applyAlignment="1">
      <alignment horizontal="center" vertical="center" shrinkToFit="1"/>
    </xf>
    <xf numFmtId="0" fontId="3" fillId="0" borderId="136" xfId="0" applyFont="1" applyBorder="1" applyAlignment="1">
      <alignment horizontal="center" vertical="center" shrinkToFit="1"/>
    </xf>
    <xf numFmtId="0" fontId="11" fillId="0" borderId="139"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131" xfId="0" applyFont="1" applyBorder="1" applyAlignment="1">
      <alignment horizontal="center" vertical="center" shrinkToFit="1"/>
    </xf>
    <xf numFmtId="0" fontId="11" fillId="0" borderId="126" xfId="0" applyFont="1" applyBorder="1" applyAlignment="1">
      <alignment horizontal="center" vertical="center" shrinkToFit="1"/>
    </xf>
    <xf numFmtId="0" fontId="4" fillId="0" borderId="122" xfId="0" applyFont="1" applyBorder="1" applyAlignment="1" applyProtection="1">
      <alignment vertical="center" shrinkToFit="1"/>
      <protection locked="0"/>
    </xf>
    <xf numFmtId="0" fontId="4" fillId="0" borderId="123" xfId="0" applyFont="1" applyBorder="1" applyAlignment="1" applyProtection="1">
      <alignment vertical="center" shrinkToFit="1"/>
      <protection locked="0"/>
    </xf>
    <xf numFmtId="0" fontId="4" fillId="0" borderId="56" xfId="0" applyFont="1" applyBorder="1" applyAlignment="1" applyProtection="1">
      <alignment vertical="center" shrinkToFit="1"/>
      <protection locked="0"/>
    </xf>
    <xf numFmtId="0" fontId="4" fillId="0" borderId="130" xfId="0" applyFont="1" applyBorder="1" applyAlignment="1">
      <alignment horizontal="center" vertical="center" wrapText="1"/>
    </xf>
    <xf numFmtId="0" fontId="4" fillId="0" borderId="142" xfId="0" applyFont="1" applyBorder="1" applyAlignment="1">
      <alignment horizontal="center" vertical="center" wrapText="1"/>
    </xf>
    <xf numFmtId="0" fontId="4" fillId="0" borderId="86"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0" xfId="0" applyFont="1" applyAlignment="1">
      <alignment horizontal="center" vertical="center" wrapText="1"/>
    </xf>
    <xf numFmtId="0" fontId="6" fillId="0" borderId="17" xfId="0" applyFont="1" applyBorder="1" applyAlignment="1">
      <alignment horizontal="center" vertical="center"/>
    </xf>
    <xf numFmtId="0" fontId="4" fillId="0" borderId="10"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5" xfId="0" applyFont="1" applyBorder="1" applyAlignment="1">
      <alignment horizontal="center" vertical="center"/>
    </xf>
    <xf numFmtId="0" fontId="4" fillId="0" borderId="30" xfId="0" applyFont="1" applyBorder="1" applyAlignment="1">
      <alignment horizontal="center" vertical="center"/>
    </xf>
    <xf numFmtId="0" fontId="4" fillId="0" borderId="113" xfId="0" applyFont="1" applyBorder="1" applyAlignment="1">
      <alignment horizontal="center" vertical="center"/>
    </xf>
    <xf numFmtId="177" fontId="25" fillId="0" borderId="151" xfId="0" applyNumberFormat="1" applyFont="1" applyBorder="1" applyAlignment="1" applyProtection="1">
      <alignment vertical="center" shrinkToFit="1"/>
      <protection locked="0"/>
    </xf>
    <xf numFmtId="177" fontId="25" fillId="0" borderId="105" xfId="0" applyNumberFormat="1" applyFont="1" applyBorder="1" applyAlignment="1" applyProtection="1">
      <alignment vertical="center" shrinkToFit="1"/>
      <protection locked="0"/>
    </xf>
    <xf numFmtId="0" fontId="4" fillId="0" borderId="151" xfId="0" applyFont="1" applyBorder="1" applyAlignment="1">
      <alignment horizontal="center" vertical="center"/>
    </xf>
    <xf numFmtId="0" fontId="4" fillId="0" borderId="105" xfId="0" applyFont="1" applyBorder="1" applyAlignment="1">
      <alignment horizontal="center" vertical="center"/>
    </xf>
    <xf numFmtId="0" fontId="4" fillId="0" borderId="48" xfId="0" applyFont="1" applyBorder="1" applyAlignment="1">
      <alignment horizontal="center" vertical="center"/>
    </xf>
    <xf numFmtId="0" fontId="4" fillId="0" borderId="38" xfId="0" applyFont="1" applyBorder="1" applyAlignment="1">
      <alignment horizontal="center" vertical="center"/>
    </xf>
    <xf numFmtId="0" fontId="4" fillId="0" borderId="116" xfId="0" applyFont="1" applyBorder="1" applyAlignment="1">
      <alignment horizontal="center" vertical="center"/>
    </xf>
    <xf numFmtId="0" fontId="4" fillId="0" borderId="47" xfId="0" applyFont="1" applyBorder="1" applyAlignment="1">
      <alignment horizontal="center" vertical="center"/>
    </xf>
    <xf numFmtId="0" fontId="4" fillId="0" borderId="63" xfId="0" applyFont="1" applyBorder="1" applyAlignment="1" applyProtection="1">
      <alignment vertical="center" shrinkToFit="1"/>
      <protection locked="0"/>
    </xf>
    <xf numFmtId="0" fontId="4" fillId="0" borderId="145" xfId="0" applyFont="1" applyBorder="1" applyAlignment="1" applyProtection="1">
      <alignment vertical="center" shrinkToFit="1"/>
      <protection locked="0"/>
    </xf>
    <xf numFmtId="177" fontId="25" fillId="0" borderId="3" xfId="0" applyNumberFormat="1" applyFont="1" applyBorder="1" applyAlignment="1" applyProtection="1">
      <alignment vertical="center" shrinkToFit="1"/>
      <protection locked="0"/>
    </xf>
    <xf numFmtId="177" fontId="25" fillId="0" borderId="29" xfId="0" applyNumberFormat="1" applyFont="1" applyBorder="1" applyAlignment="1" applyProtection="1">
      <alignment vertical="center" shrinkToFit="1"/>
      <protection locked="0"/>
    </xf>
    <xf numFmtId="0" fontId="4" fillId="0" borderId="130" xfId="0" applyFont="1" applyBorder="1" applyAlignment="1" applyProtection="1">
      <alignment horizontal="left" vertical="top" wrapText="1" shrinkToFit="1"/>
      <protection locked="0"/>
    </xf>
    <xf numFmtId="0" fontId="4" fillId="0" borderId="31" xfId="0" applyFont="1" applyBorder="1" applyAlignment="1" applyProtection="1">
      <alignment horizontal="left" vertical="top" wrapText="1" shrinkToFit="1"/>
      <protection locked="0"/>
    </xf>
    <xf numFmtId="0" fontId="4" fillId="0" borderId="32" xfId="0" applyFont="1" applyBorder="1" applyAlignment="1" applyProtection="1">
      <alignment horizontal="left" vertical="top" wrapText="1" shrinkToFit="1"/>
      <protection locked="0"/>
    </xf>
    <xf numFmtId="0" fontId="4" fillId="0" borderId="86" xfId="0" applyFont="1" applyBorder="1" applyAlignment="1" applyProtection="1">
      <alignment horizontal="left" vertical="top" wrapText="1" shrinkToFit="1"/>
      <protection locked="0"/>
    </xf>
    <xf numFmtId="0" fontId="4" fillId="0" borderId="0" xfId="0" applyFont="1" applyAlignment="1" applyProtection="1">
      <alignment horizontal="left" vertical="top" wrapText="1" shrinkToFit="1"/>
      <protection locked="0"/>
    </xf>
    <xf numFmtId="0" fontId="4" fillId="0" borderId="54" xfId="0" applyFont="1" applyBorder="1" applyAlignment="1" applyProtection="1">
      <alignment horizontal="left" vertical="top" wrapText="1" shrinkToFit="1"/>
      <protection locked="0"/>
    </xf>
    <xf numFmtId="0" fontId="4" fillId="0" borderId="143" xfId="0" applyFont="1" applyBorder="1" applyAlignment="1" applyProtection="1">
      <alignment vertical="center" shrinkToFit="1"/>
      <protection locked="0"/>
    </xf>
    <xf numFmtId="0" fontId="4" fillId="0" borderId="146" xfId="0" applyFont="1" applyBorder="1" applyAlignment="1" applyProtection="1">
      <alignment vertical="center" shrinkToFit="1"/>
      <protection locked="0"/>
    </xf>
    <xf numFmtId="0" fontId="6" fillId="0" borderId="113" xfId="0" applyFont="1" applyBorder="1" applyAlignment="1">
      <alignment horizontal="left" vertical="center"/>
    </xf>
    <xf numFmtId="0" fontId="6" fillId="0" borderId="25" xfId="0" applyFont="1" applyBorder="1" applyAlignment="1">
      <alignment horizontal="left" vertical="center"/>
    </xf>
    <xf numFmtId="0" fontId="4" fillId="0" borderId="49" xfId="0" applyFont="1" applyBorder="1" applyAlignment="1">
      <alignment horizontal="center" vertical="center"/>
    </xf>
    <xf numFmtId="0" fontId="4" fillId="0" borderId="14" xfId="0" applyFont="1" applyBorder="1" applyAlignment="1">
      <alignment horizontal="center" vertical="center"/>
    </xf>
    <xf numFmtId="0" fontId="4" fillId="0" borderId="134" xfId="0" applyFont="1" applyBorder="1" applyAlignment="1">
      <alignment vertical="center" wrapText="1"/>
    </xf>
    <xf numFmtId="0" fontId="4" fillId="0" borderId="93" xfId="0" applyFont="1" applyBorder="1" applyAlignment="1">
      <alignment vertical="center" wrapText="1"/>
    </xf>
    <xf numFmtId="0" fontId="4" fillId="0" borderId="94" xfId="0" applyFont="1" applyBorder="1" applyAlignment="1">
      <alignment vertical="center" wrapText="1"/>
    </xf>
    <xf numFmtId="0" fontId="4" fillId="0" borderId="131" xfId="0" applyFont="1" applyBorder="1" applyAlignment="1" applyProtection="1">
      <alignment vertical="center" wrapText="1" shrinkToFit="1"/>
      <protection locked="0"/>
    </xf>
    <xf numFmtId="0" fontId="4" fillId="0" borderId="126" xfId="0" applyFont="1" applyBorder="1" applyAlignment="1" applyProtection="1">
      <alignment vertical="center" wrapText="1" shrinkToFit="1"/>
      <protection locked="0"/>
    </xf>
    <xf numFmtId="0" fontId="4" fillId="0" borderId="127" xfId="0" applyFont="1" applyBorder="1" applyAlignment="1" applyProtection="1">
      <alignment vertical="center" wrapText="1" shrinkToFit="1"/>
      <protection locked="0"/>
    </xf>
    <xf numFmtId="0" fontId="4" fillId="0" borderId="139" xfId="0" applyFont="1" applyBorder="1" applyAlignment="1">
      <alignment horizontal="center" vertical="center" wrapText="1"/>
    </xf>
    <xf numFmtId="0" fontId="0" fillId="0" borderId="14" xfId="0" applyBorder="1">
      <alignment vertical="center"/>
    </xf>
    <xf numFmtId="0" fontId="6" fillId="0" borderId="115" xfId="0" applyFont="1" applyBorder="1" applyAlignment="1" applyProtection="1">
      <alignment vertical="center" wrapText="1"/>
      <protection locked="0"/>
    </xf>
    <xf numFmtId="0" fontId="6" fillId="0" borderId="47" xfId="0" applyFont="1" applyBorder="1" applyAlignment="1" applyProtection="1">
      <alignment vertical="center" wrapText="1"/>
      <protection locked="0"/>
    </xf>
    <xf numFmtId="0" fontId="6" fillId="0" borderId="114" xfId="0" applyFont="1" applyBorder="1" applyAlignment="1" applyProtection="1">
      <alignment vertical="center" wrapText="1"/>
      <protection locked="0"/>
    </xf>
    <xf numFmtId="0" fontId="6" fillId="0" borderId="46" xfId="0" applyFont="1" applyBorder="1" applyAlignment="1" applyProtection="1">
      <alignment vertical="center" wrapText="1"/>
      <protection locked="0"/>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4" fillId="0" borderId="46" xfId="0" applyFont="1" applyBorder="1" applyAlignment="1">
      <alignment horizontal="center" vertical="center"/>
    </xf>
    <xf numFmtId="0" fontId="4" fillId="0" borderId="51" xfId="0" applyFont="1" applyBorder="1" applyAlignment="1">
      <alignment horizontal="center" vertical="center" shrinkToFit="1"/>
    </xf>
    <xf numFmtId="0" fontId="0" fillId="0" borderId="51" xfId="0" applyBorder="1">
      <alignment vertical="center"/>
    </xf>
    <xf numFmtId="0" fontId="0" fillId="0" borderId="132" xfId="0" applyBorder="1">
      <alignment vertical="center"/>
    </xf>
    <xf numFmtId="0" fontId="7" fillId="0" borderId="31" xfId="0" applyFont="1" applyBorder="1" applyAlignment="1">
      <alignment vertical="center" wrapText="1"/>
    </xf>
    <xf numFmtId="0" fontId="7" fillId="0" borderId="0" xfId="0" applyFont="1" applyAlignment="1">
      <alignment vertical="center" wrapText="1"/>
    </xf>
    <xf numFmtId="0" fontId="6" fillId="0" borderId="144" xfId="0" applyFont="1" applyBorder="1" applyAlignment="1" applyProtection="1">
      <alignment vertical="center" wrapText="1"/>
      <protection locked="0"/>
    </xf>
    <xf numFmtId="0" fontId="6" fillId="0" borderId="48" xfId="0" applyFont="1" applyBorder="1" applyAlignment="1" applyProtection="1">
      <alignment vertical="center" wrapText="1"/>
      <protection locked="0"/>
    </xf>
    <xf numFmtId="0" fontId="4" fillId="0" borderId="154" xfId="0" applyFont="1" applyBorder="1" applyAlignment="1" applyProtection="1">
      <alignment vertical="center" shrinkToFit="1"/>
      <protection locked="0"/>
    </xf>
    <xf numFmtId="0" fontId="4" fillId="0" borderId="155" xfId="0" applyFont="1" applyBorder="1" applyAlignment="1" applyProtection="1">
      <alignment vertical="center" shrinkToFit="1"/>
      <protection locked="0"/>
    </xf>
    <xf numFmtId="0" fontId="4" fillId="0" borderId="29" xfId="0" applyFont="1" applyBorder="1" applyAlignment="1" applyProtection="1">
      <alignment horizontal="left" vertical="center" shrinkToFit="1"/>
      <protection locked="0"/>
    </xf>
    <xf numFmtId="0" fontId="4" fillId="0" borderId="33" xfId="0" applyFont="1" applyBorder="1" applyAlignment="1" applyProtection="1">
      <alignment horizontal="left" vertical="center" shrinkToFit="1"/>
      <protection locked="0"/>
    </xf>
    <xf numFmtId="0" fontId="4" fillId="0" borderId="156" xfId="0" applyFont="1" applyBorder="1" applyAlignment="1" applyProtection="1">
      <alignment vertical="center" shrinkToFit="1"/>
      <protection locked="0"/>
    </xf>
    <xf numFmtId="0" fontId="4" fillId="0" borderId="105" xfId="0" applyFont="1" applyBorder="1" applyAlignment="1" applyProtection="1">
      <alignment vertical="center" shrinkToFit="1"/>
      <protection locked="0"/>
    </xf>
    <xf numFmtId="0" fontId="4" fillId="0" borderId="106" xfId="0" applyFont="1" applyBorder="1" applyAlignment="1" applyProtection="1">
      <alignment vertical="center" shrinkToFit="1"/>
      <protection locked="0"/>
    </xf>
    <xf numFmtId="0" fontId="4" fillId="0" borderId="134" xfId="0" applyFont="1" applyBorder="1" applyAlignment="1">
      <alignment horizontal="center" vertical="center"/>
    </xf>
    <xf numFmtId="0" fontId="4" fillId="0" borderId="93" xfId="0" applyFont="1" applyBorder="1" applyAlignment="1">
      <alignment horizontal="center" vertical="center"/>
    </xf>
    <xf numFmtId="0" fontId="4" fillId="0" borderId="86" xfId="0" applyFont="1" applyBorder="1" applyAlignment="1">
      <alignment horizontal="center" vertical="center"/>
    </xf>
    <xf numFmtId="0" fontId="3" fillId="0" borderId="122" xfId="0" applyFont="1" applyBorder="1" applyAlignment="1">
      <alignment horizontal="center" vertical="center" wrapText="1"/>
    </xf>
    <xf numFmtId="0" fontId="3" fillId="0" borderId="123" xfId="0" applyFont="1" applyBorder="1" applyAlignment="1">
      <alignment horizontal="center" vertical="center" wrapText="1"/>
    </xf>
    <xf numFmtId="0" fontId="3" fillId="0" borderId="56" xfId="0" applyFont="1" applyBorder="1" applyAlignment="1">
      <alignment horizontal="center" vertical="center" wrapText="1"/>
    </xf>
    <xf numFmtId="0" fontId="4" fillId="0" borderId="156" xfId="0" applyFont="1" applyBorder="1" applyAlignment="1">
      <alignment horizontal="center" vertical="center" shrinkToFit="1"/>
    </xf>
    <xf numFmtId="0" fontId="4" fillId="0" borderId="135" xfId="0" applyFont="1" applyBorder="1" applyAlignment="1">
      <alignment horizontal="center" vertical="center" shrinkToFit="1"/>
    </xf>
    <xf numFmtId="0" fontId="3" fillId="0" borderId="251" xfId="0" applyFont="1" applyBorder="1" applyAlignment="1">
      <alignment horizontal="center" vertical="center" wrapText="1"/>
    </xf>
    <xf numFmtId="0" fontId="4" fillId="0" borderId="49" xfId="0" applyFont="1" applyBorder="1" applyAlignment="1">
      <alignment horizontal="left" vertical="center" shrinkToFit="1"/>
    </xf>
    <xf numFmtId="0" fontId="4" fillId="0" borderId="51" xfId="0" applyFont="1" applyBorder="1" applyAlignment="1">
      <alignment horizontal="left" vertical="center" shrinkToFit="1"/>
    </xf>
    <xf numFmtId="0" fontId="4" fillId="0" borderId="132" xfId="0" applyFont="1" applyBorder="1" applyAlignment="1">
      <alignment horizontal="left" vertical="center" shrinkToFit="1"/>
    </xf>
    <xf numFmtId="0" fontId="4" fillId="0" borderId="133" xfId="0" applyFont="1" applyBorder="1" applyAlignment="1" applyProtection="1">
      <alignment horizontal="left" vertical="center" shrinkToFit="1"/>
      <protection locked="0"/>
    </xf>
    <xf numFmtId="0" fontId="4" fillId="0" borderId="93" xfId="0" applyFont="1" applyBorder="1" applyAlignment="1" applyProtection="1">
      <alignment horizontal="left" vertical="center" shrinkToFit="1"/>
      <protection locked="0"/>
    </xf>
    <xf numFmtId="0" fontId="4" fillId="0" borderId="94" xfId="0" applyFont="1" applyBorder="1" applyAlignment="1" applyProtection="1">
      <alignment horizontal="left" vertical="center" shrinkToFit="1"/>
      <protection locked="0"/>
    </xf>
    <xf numFmtId="0" fontId="6" fillId="0" borderId="133" xfId="0" applyFont="1" applyBorder="1" applyAlignment="1">
      <alignment vertical="center" wrapText="1"/>
    </xf>
    <xf numFmtId="0" fontId="0" fillId="0" borderId="94" xfId="0" applyBorder="1">
      <alignment vertical="center"/>
    </xf>
    <xf numFmtId="0" fontId="0" fillId="0" borderId="53" xfId="0" applyBorder="1">
      <alignment vertical="center"/>
    </xf>
    <xf numFmtId="0" fontId="0" fillId="0" borderId="0" xfId="0">
      <alignment vertical="center"/>
    </xf>
    <xf numFmtId="0" fontId="0" fillId="0" borderId="54" xfId="0" applyBorder="1">
      <alignment vertical="center"/>
    </xf>
    <xf numFmtId="0" fontId="0" fillId="0" borderId="28" xfId="0" applyBorder="1">
      <alignment vertical="center"/>
    </xf>
    <xf numFmtId="0" fontId="0" fillId="0" borderId="126" xfId="0" applyBorder="1">
      <alignment vertical="center"/>
    </xf>
    <xf numFmtId="0" fontId="0" fillId="0" borderId="127" xfId="0" applyBorder="1">
      <alignment vertical="center"/>
    </xf>
    <xf numFmtId="0" fontId="4" fillId="0" borderId="3" xfId="0" applyFont="1" applyBorder="1">
      <alignment vertical="center"/>
    </xf>
    <xf numFmtId="0" fontId="4" fillId="0" borderId="29" xfId="0" applyFont="1" applyBorder="1">
      <alignment vertical="center"/>
    </xf>
    <xf numFmtId="0" fontId="4" fillId="0" borderId="46" xfId="0" applyFont="1" applyBorder="1">
      <alignment vertical="center"/>
    </xf>
    <xf numFmtId="0" fontId="4" fillId="0" borderId="38" xfId="0" applyFont="1" applyBorder="1">
      <alignment vertical="center"/>
    </xf>
    <xf numFmtId="0" fontId="4" fillId="0" borderId="116" xfId="0" applyFont="1" applyBorder="1">
      <alignment vertical="center"/>
    </xf>
    <xf numFmtId="0" fontId="4" fillId="0" borderId="47" xfId="0" applyFont="1" applyBorder="1">
      <alignment vertical="center"/>
    </xf>
    <xf numFmtId="0" fontId="4" fillId="0" borderId="116" xfId="0" applyFont="1" applyBorder="1" applyAlignment="1" applyProtection="1">
      <alignment horizontal="left" vertical="center" shrinkToFit="1"/>
      <protection locked="0"/>
    </xf>
    <xf numFmtId="0" fontId="4" fillId="0" borderId="55" xfId="0" applyFont="1" applyBorder="1" applyAlignment="1" applyProtection="1">
      <alignment horizontal="left" vertical="center" shrinkToFit="1"/>
      <protection locked="0"/>
    </xf>
    <xf numFmtId="0" fontId="4" fillId="0" borderId="134"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31" xfId="0" applyFont="1" applyBorder="1" applyAlignment="1">
      <alignment horizontal="center" vertical="center" wrapText="1"/>
    </xf>
    <xf numFmtId="0" fontId="4" fillId="0" borderId="138" xfId="0" applyFont="1" applyBorder="1" applyAlignment="1">
      <alignment horizontal="center" vertical="center" wrapText="1"/>
    </xf>
    <xf numFmtId="0" fontId="4" fillId="0" borderId="10" xfId="0" applyFont="1" applyBorder="1" applyAlignment="1">
      <alignment horizontal="left" vertical="center" shrinkToFit="1"/>
    </xf>
    <xf numFmtId="0" fontId="4" fillId="0" borderId="25" xfId="0" applyFont="1" applyBorder="1" applyAlignment="1">
      <alignment horizontal="left" vertical="center" shrinkToFit="1"/>
    </xf>
    <xf numFmtId="0" fontId="4" fillId="0" borderId="30" xfId="0" applyFont="1" applyBorder="1" applyAlignment="1">
      <alignment horizontal="left" vertical="center" shrinkToFit="1"/>
    </xf>
    <xf numFmtId="0" fontId="4" fillId="0" borderId="135" xfId="0" applyFont="1" applyBorder="1" applyAlignment="1" applyProtection="1">
      <alignment vertical="center" shrinkToFit="1"/>
      <protection locked="0"/>
    </xf>
    <xf numFmtId="0" fontId="3" fillId="0" borderId="31" xfId="0" applyFont="1" applyBorder="1" applyAlignment="1">
      <alignment vertical="center" wrapText="1"/>
    </xf>
    <xf numFmtId="0" fontId="3" fillId="0" borderId="118" xfId="0" applyFont="1" applyBorder="1" applyAlignment="1">
      <alignment horizontal="center" vertical="center" wrapText="1"/>
    </xf>
    <xf numFmtId="0" fontId="3" fillId="0" borderId="119" xfId="0" applyFont="1" applyBorder="1" applyAlignment="1">
      <alignment horizontal="center" vertical="center" wrapText="1"/>
    </xf>
    <xf numFmtId="0" fontId="3" fillId="0" borderId="120" xfId="0" applyFont="1" applyBorder="1" applyAlignment="1">
      <alignment horizontal="center" vertical="center" wrapText="1"/>
    </xf>
    <xf numFmtId="0" fontId="3" fillId="0" borderId="121" xfId="0" applyFont="1" applyBorder="1" applyAlignment="1">
      <alignment horizontal="center" vertical="center" wrapText="1"/>
    </xf>
    <xf numFmtId="0" fontId="6" fillId="0" borderId="11" xfId="0" applyFont="1" applyBorder="1">
      <alignment vertical="center"/>
    </xf>
    <xf numFmtId="0" fontId="6" fillId="0" borderId="124" xfId="0" applyFont="1" applyBorder="1">
      <alignment vertical="center"/>
    </xf>
    <xf numFmtId="0" fontId="6" fillId="0" borderId="125" xfId="0" applyFont="1" applyBorder="1">
      <alignment vertical="center"/>
    </xf>
    <xf numFmtId="0" fontId="6" fillId="0" borderId="126" xfId="0" applyFont="1" applyBorder="1" applyAlignment="1">
      <alignment vertical="center" wrapText="1"/>
    </xf>
    <xf numFmtId="0" fontId="6" fillId="0" borderId="127" xfId="0" applyFont="1" applyBorder="1" applyAlignment="1">
      <alignment vertical="center" wrapText="1"/>
    </xf>
    <xf numFmtId="177" fontId="4" fillId="0" borderId="113" xfId="0" applyNumberFormat="1" applyFont="1" applyBorder="1" applyAlignment="1">
      <alignment horizontal="right" vertical="center" wrapText="1"/>
    </xf>
    <xf numFmtId="177" fontId="4" fillId="0" borderId="25" xfId="0" applyNumberFormat="1" applyFont="1" applyBorder="1" applyAlignment="1">
      <alignment horizontal="right" vertical="center" wrapText="1"/>
    </xf>
    <xf numFmtId="177" fontId="4" fillId="0" borderId="128" xfId="0" applyNumberFormat="1" applyFont="1" applyBorder="1" applyAlignment="1" applyProtection="1">
      <alignment horizontal="right" vertical="center" wrapText="1"/>
      <protection locked="0"/>
    </xf>
    <xf numFmtId="177" fontId="4" fillId="0" borderId="129" xfId="0" applyNumberFormat="1" applyFont="1" applyBorder="1" applyAlignment="1" applyProtection="1">
      <alignment horizontal="right" vertical="center" wrapText="1"/>
      <protection locked="0"/>
    </xf>
    <xf numFmtId="177" fontId="4" fillId="0" borderId="29" xfId="0" applyNumberFormat="1" applyFont="1" applyBorder="1" applyAlignment="1" applyProtection="1">
      <alignment horizontal="center" vertical="center" wrapText="1"/>
      <protection locked="0"/>
    </xf>
    <xf numFmtId="0" fontId="4" fillId="0" borderId="100" xfId="0" applyFont="1" applyBorder="1" applyAlignment="1" applyProtection="1">
      <alignment horizontal="center" vertical="center" shrinkToFit="1"/>
      <protection locked="0"/>
    </xf>
    <xf numFmtId="0" fontId="4" fillId="0" borderId="100" xfId="0" applyFont="1" applyBorder="1" applyAlignment="1">
      <alignment horizontal="center" vertical="center"/>
    </xf>
    <xf numFmtId="0" fontId="4" fillId="0" borderId="101" xfId="0" applyFont="1" applyBorder="1" applyAlignment="1" applyProtection="1">
      <alignment horizontal="center" vertical="center" shrinkToFit="1"/>
      <protection locked="0"/>
    </xf>
    <xf numFmtId="0" fontId="4" fillId="0" borderId="105" xfId="0" applyFont="1" applyBorder="1" applyAlignment="1" applyProtection="1">
      <alignment horizontal="center" vertical="center" shrinkToFit="1"/>
      <protection locked="0"/>
    </xf>
    <xf numFmtId="0" fontId="4" fillId="0" borderId="106" xfId="0" applyFont="1" applyBorder="1" applyAlignment="1" applyProtection="1">
      <alignment horizontal="center" vertical="center" shrinkToFit="1"/>
      <protection locked="0"/>
    </xf>
    <xf numFmtId="0" fontId="6" fillId="0" borderId="51" xfId="0" applyFont="1" applyBorder="1" applyAlignment="1">
      <alignment vertical="center" wrapText="1"/>
    </xf>
    <xf numFmtId="0" fontId="6" fillId="0" borderId="132" xfId="0" applyFont="1" applyBorder="1" applyAlignment="1">
      <alignment vertical="center" wrapText="1"/>
    </xf>
    <xf numFmtId="0" fontId="6" fillId="0" borderId="25" xfId="0" applyFont="1" applyBorder="1" applyAlignment="1">
      <alignment vertical="center" wrapText="1"/>
    </xf>
    <xf numFmtId="0" fontId="6" fillId="0" borderId="30" xfId="0" applyFont="1" applyBorder="1" applyAlignment="1">
      <alignment vertical="center" wrapText="1"/>
    </xf>
    <xf numFmtId="0" fontId="6" fillId="0" borderId="147" xfId="0" applyFont="1" applyBorder="1" applyAlignment="1">
      <alignment vertical="center" wrapText="1"/>
    </xf>
    <xf numFmtId="0" fontId="6" fillId="0" borderId="148" xfId="0" applyFont="1" applyBorder="1" applyAlignment="1">
      <alignment vertical="center" wrapText="1"/>
    </xf>
    <xf numFmtId="0" fontId="6" fillId="0" borderId="149" xfId="0" applyFont="1" applyBorder="1" applyAlignment="1">
      <alignment vertical="center" wrapText="1"/>
    </xf>
    <xf numFmtId="183" fontId="4" fillId="0" borderId="140" xfId="0" applyNumberFormat="1" applyFont="1" applyBorder="1" applyAlignment="1" applyProtection="1">
      <alignment horizontal="left" vertical="center"/>
      <protection locked="0"/>
    </xf>
    <xf numFmtId="183" fontId="4" fillId="0" borderId="150" xfId="0" applyNumberFormat="1" applyFont="1" applyBorder="1" applyAlignment="1" applyProtection="1">
      <alignment horizontal="left" vertical="center"/>
      <protection locked="0"/>
    </xf>
    <xf numFmtId="0" fontId="4" fillId="0" borderId="151" xfId="0" applyFont="1" applyBorder="1" applyAlignment="1" applyProtection="1">
      <alignment vertical="center" shrinkToFit="1"/>
      <protection locked="0"/>
    </xf>
    <xf numFmtId="177" fontId="4" fillId="0" borderId="152" xfId="0" applyNumberFormat="1" applyFont="1" applyBorder="1" applyAlignment="1">
      <alignment horizontal="right" vertical="center" wrapText="1"/>
    </xf>
    <xf numFmtId="177" fontId="4" fillId="0" borderId="153" xfId="0" applyNumberFormat="1" applyFont="1" applyBorder="1" applyAlignment="1">
      <alignment horizontal="right" vertical="center" wrapText="1"/>
    </xf>
    <xf numFmtId="0" fontId="4" fillId="0" borderId="29" xfId="0" applyFont="1" applyBorder="1" applyAlignment="1" applyProtection="1">
      <alignment horizontal="left" vertical="center"/>
      <protection locked="0"/>
    </xf>
    <xf numFmtId="0" fontId="4" fillId="0" borderId="33" xfId="0" applyFont="1" applyBorder="1" applyAlignment="1" applyProtection="1">
      <alignment horizontal="left" vertical="center"/>
      <protection locked="0"/>
    </xf>
    <xf numFmtId="177" fontId="4" fillId="0" borderId="139" xfId="0" applyNumberFormat="1" applyFont="1" applyBorder="1" applyAlignment="1">
      <alignment horizontal="right" vertical="center" wrapText="1"/>
    </xf>
    <xf numFmtId="177" fontId="4" fillId="0" borderId="51" xfId="0" applyNumberFormat="1" applyFont="1" applyBorder="1" applyAlignment="1">
      <alignment horizontal="right" vertical="center" wrapText="1"/>
    </xf>
    <xf numFmtId="0" fontId="4" fillId="0" borderId="33" xfId="0" applyFont="1" applyBorder="1" applyAlignment="1">
      <alignment horizontal="center" vertical="center"/>
    </xf>
    <xf numFmtId="0" fontId="3" fillId="0" borderId="122" xfId="0" applyFont="1" applyBorder="1" applyAlignment="1">
      <alignment horizontal="center" vertical="center"/>
    </xf>
    <xf numFmtId="0" fontId="3" fillId="0" borderId="202" xfId="0" applyFont="1" applyBorder="1" applyAlignment="1">
      <alignment horizontal="center" vertical="center"/>
    </xf>
    <xf numFmtId="178" fontId="3" fillId="0" borderId="201" xfId="0" applyNumberFormat="1" applyFont="1" applyBorder="1" applyAlignment="1">
      <alignment horizontal="right" vertical="center"/>
    </xf>
    <xf numFmtId="178" fontId="3" fillId="0" borderId="123" xfId="0" applyNumberFormat="1" applyFont="1" applyBorder="1" applyAlignment="1">
      <alignment horizontal="right" vertical="center"/>
    </xf>
    <xf numFmtId="178" fontId="4" fillId="0" borderId="10" xfId="0" applyNumberFormat="1" applyFont="1" applyBorder="1" applyAlignment="1" applyProtection="1">
      <alignment horizontal="right" vertical="center" shrinkToFit="1"/>
      <protection locked="0"/>
    </xf>
    <xf numFmtId="178" fontId="4" fillId="0" borderId="25" xfId="0" applyNumberFormat="1" applyFont="1" applyBorder="1" applyAlignment="1" applyProtection="1">
      <alignment horizontal="right" vertical="center" shrinkToFit="1"/>
      <protection locked="0"/>
    </xf>
    <xf numFmtId="0" fontId="4" fillId="0" borderId="12" xfId="0" applyFont="1" applyBorder="1" applyAlignment="1" applyProtection="1">
      <alignment horizontal="left" vertical="center" shrinkToFit="1"/>
      <protection locked="0"/>
    </xf>
    <xf numFmtId="178" fontId="4" fillId="0" borderId="95" xfId="0" applyNumberFormat="1" applyFont="1" applyBorder="1" applyAlignment="1" applyProtection="1">
      <alignment horizontal="right" vertical="center" shrinkToFit="1"/>
      <protection locked="0"/>
    </xf>
    <xf numFmtId="178" fontId="4" fillId="0" borderId="26" xfId="0" applyNumberFormat="1" applyFont="1" applyBorder="1" applyAlignment="1" applyProtection="1">
      <alignment horizontal="right" vertical="center" shrinkToFit="1"/>
      <protection locked="0"/>
    </xf>
    <xf numFmtId="0" fontId="4" fillId="0" borderId="13" xfId="0" applyFont="1" applyBorder="1" applyAlignment="1" applyProtection="1">
      <alignment horizontal="left" vertical="center" shrinkToFit="1"/>
      <protection locked="0"/>
    </xf>
    <xf numFmtId="0" fontId="28" fillId="0" borderId="10" xfId="0" applyFont="1" applyBorder="1" applyAlignment="1">
      <alignment horizontal="center" vertical="center" shrinkToFit="1"/>
    </xf>
    <xf numFmtId="0" fontId="28" fillId="0" borderId="25" xfId="0" applyFont="1" applyBorder="1" applyAlignment="1">
      <alignment horizontal="center" vertical="center" shrinkToFit="1"/>
    </xf>
    <xf numFmtId="0" fontId="28" fillId="0" borderId="12" xfId="0" applyFont="1" applyBorder="1" applyAlignment="1">
      <alignment horizontal="center" vertical="center" shrinkToFit="1"/>
    </xf>
    <xf numFmtId="0" fontId="9" fillId="0" borderId="0" xfId="0" applyFont="1" applyAlignment="1">
      <alignment horizontal="justify" vertical="center"/>
    </xf>
    <xf numFmtId="0" fontId="12" fillId="0" borderId="113" xfId="0" applyFont="1" applyBorder="1" applyAlignment="1">
      <alignment vertical="center" wrapText="1"/>
    </xf>
    <xf numFmtId="0" fontId="12" fillId="0" borderId="25" xfId="0" applyFont="1" applyBorder="1" applyAlignment="1">
      <alignment vertical="center" wrapText="1"/>
    </xf>
    <xf numFmtId="0" fontId="12" fillId="0" borderId="19" xfId="0" applyFont="1" applyBorder="1" applyAlignment="1">
      <alignment vertical="center" wrapText="1"/>
    </xf>
    <xf numFmtId="0" fontId="12" fillId="0" borderId="113" xfId="0" applyFont="1" applyBorder="1" applyAlignment="1">
      <alignment horizontal="justify" vertical="center" wrapText="1"/>
    </xf>
    <xf numFmtId="0" fontId="12" fillId="0" borderId="25" xfId="0" applyFont="1" applyBorder="1" applyAlignment="1">
      <alignment horizontal="justify" vertical="center" wrapText="1"/>
    </xf>
    <xf numFmtId="0" fontId="12" fillId="0" borderId="19" xfId="0" applyFont="1" applyBorder="1" applyAlignment="1">
      <alignment horizontal="justify" vertical="center" wrapText="1"/>
    </xf>
    <xf numFmtId="0" fontId="12" fillId="0" borderId="139" xfId="0" applyFont="1" applyBorder="1" applyAlignment="1">
      <alignment horizontal="justify" vertical="center" wrapText="1"/>
    </xf>
    <xf numFmtId="0" fontId="12" fillId="0" borderId="51" xfId="0" applyFont="1" applyBorder="1" applyAlignment="1">
      <alignment horizontal="justify" vertical="center" wrapText="1"/>
    </xf>
    <xf numFmtId="0" fontId="12" fillId="0" borderId="18" xfId="0" applyFont="1" applyBorder="1" applyAlignment="1">
      <alignment horizontal="justify" vertical="center" wrapText="1"/>
    </xf>
    <xf numFmtId="0" fontId="6" fillId="0" borderId="10" xfId="0" applyFont="1" applyBorder="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6" fillId="0" borderId="49" xfId="0" applyFont="1" applyBorder="1" applyAlignment="1" applyProtection="1">
      <alignment horizontal="left" vertical="top" wrapText="1"/>
      <protection locked="0"/>
    </xf>
    <xf numFmtId="0" fontId="6" fillId="0" borderId="51"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107" xfId="0" applyFont="1" applyBorder="1" applyAlignment="1" applyProtection="1">
      <alignment horizontal="left" vertical="top" wrapText="1"/>
      <protection locked="0"/>
    </xf>
    <xf numFmtId="0" fontId="6" fillId="0" borderId="108" xfId="0" applyFont="1" applyBorder="1" applyAlignment="1" applyProtection="1">
      <alignment horizontal="left" vertical="top" wrapText="1"/>
      <protection locked="0"/>
    </xf>
    <xf numFmtId="0" fontId="6" fillId="0" borderId="210" xfId="0" applyFont="1" applyBorder="1" applyAlignment="1" applyProtection="1">
      <alignment horizontal="left" vertical="top" wrapText="1"/>
      <protection locked="0"/>
    </xf>
    <xf numFmtId="0" fontId="4" fillId="0" borderId="211" xfId="0" applyFont="1" applyBorder="1" applyAlignment="1">
      <alignment horizontal="center" vertical="center" wrapText="1"/>
    </xf>
    <xf numFmtId="0" fontId="4" fillId="0" borderId="212" xfId="0" applyFont="1" applyBorder="1" applyAlignment="1">
      <alignment horizontal="center" vertical="center" wrapText="1"/>
    </xf>
    <xf numFmtId="0" fontId="4" fillId="0" borderId="174" xfId="0" applyFont="1" applyBorder="1" applyAlignment="1">
      <alignment horizontal="center" vertical="center" wrapText="1"/>
    </xf>
    <xf numFmtId="0" fontId="4" fillId="0" borderId="17" xfId="0" applyFont="1" applyBorder="1" applyAlignment="1">
      <alignment horizontal="center" vertical="center" wrapText="1"/>
    </xf>
    <xf numFmtId="182" fontId="4" fillId="0" borderId="17" xfId="0" applyNumberFormat="1" applyFont="1" applyBorder="1" applyAlignment="1" applyProtection="1">
      <alignment horizontal="right" vertical="center" shrinkToFit="1"/>
      <protection locked="0"/>
    </xf>
    <xf numFmtId="182" fontId="4" fillId="0" borderId="10" xfId="1" applyNumberFormat="1" applyFont="1" applyBorder="1" applyAlignment="1" applyProtection="1">
      <alignment vertical="center" wrapText="1"/>
      <protection locked="0"/>
    </xf>
    <xf numFmtId="182" fontId="4" fillId="0" borderId="25" xfId="1" applyNumberFormat="1" applyFont="1" applyBorder="1" applyAlignment="1" applyProtection="1">
      <alignment vertical="center" wrapText="1"/>
      <protection locked="0"/>
    </xf>
    <xf numFmtId="182" fontId="4" fillId="0" borderId="12" xfId="1" applyNumberFormat="1" applyFont="1" applyBorder="1" applyAlignment="1" applyProtection="1">
      <alignment vertical="center" wrapText="1"/>
      <protection locked="0"/>
    </xf>
    <xf numFmtId="0" fontId="4" fillId="0" borderId="213" xfId="0" applyFont="1" applyBorder="1" applyAlignment="1">
      <alignment horizontal="center" vertical="center" wrapText="1"/>
    </xf>
    <xf numFmtId="0" fontId="4" fillId="0" borderId="214" xfId="0" applyFont="1" applyBorder="1" applyAlignment="1">
      <alignment horizontal="center" vertical="center" wrapText="1"/>
    </xf>
    <xf numFmtId="0" fontId="15" fillId="0" borderId="215" xfId="0" applyFont="1" applyBorder="1" applyAlignment="1">
      <alignment horizontal="justify" vertical="center" wrapText="1"/>
    </xf>
    <xf numFmtId="0" fontId="15" fillId="0" borderId="52" xfId="0" applyFont="1" applyBorder="1" applyAlignment="1">
      <alignment horizontal="justify" vertical="center" wrapText="1"/>
    </xf>
    <xf numFmtId="0" fontId="15" fillId="0" borderId="22" xfId="0" applyFont="1" applyBorder="1" applyAlignment="1">
      <alignment horizontal="justify" vertical="center" wrapText="1"/>
    </xf>
    <xf numFmtId="177" fontId="12" fillId="0" borderId="216" xfId="0" applyNumberFormat="1" applyFont="1" applyBorder="1" applyAlignment="1">
      <alignment horizontal="right" vertical="center"/>
    </xf>
    <xf numFmtId="177" fontId="12" fillId="0" borderId="217" xfId="0" applyNumberFormat="1" applyFont="1" applyBorder="1" applyAlignment="1">
      <alignment horizontal="right" vertical="center"/>
    </xf>
    <xf numFmtId="177" fontId="12" fillId="0" borderId="218" xfId="0" applyNumberFormat="1" applyFont="1" applyBorder="1" applyAlignment="1">
      <alignment horizontal="right" vertical="center"/>
    </xf>
    <xf numFmtId="0" fontId="12" fillId="0" borderId="219" xfId="0" applyFont="1" applyBorder="1" applyAlignment="1">
      <alignment horizontal="left" vertical="center" wrapText="1"/>
    </xf>
    <xf numFmtId="0" fontId="12" fillId="0" borderId="220" xfId="0" applyFont="1" applyBorder="1" applyAlignment="1">
      <alignment horizontal="left" vertical="center" wrapText="1"/>
    </xf>
    <xf numFmtId="0" fontId="12" fillId="0" borderId="221" xfId="0" applyFont="1" applyBorder="1" applyAlignment="1">
      <alignment horizontal="left" vertical="center" wrapText="1"/>
    </xf>
    <xf numFmtId="0" fontId="6" fillId="0" borderId="3" xfId="0" applyFont="1" applyBorder="1" applyAlignment="1" applyProtection="1">
      <alignment horizontal="left" vertical="top" wrapText="1"/>
      <protection locked="0"/>
    </xf>
    <xf numFmtId="0" fontId="6" fillId="0" borderId="29" xfId="0" applyFont="1" applyBorder="1" applyAlignment="1" applyProtection="1">
      <alignment horizontal="left" vertical="top" wrapText="1"/>
      <protection locked="0"/>
    </xf>
    <xf numFmtId="0" fontId="6" fillId="0" borderId="222" xfId="0" applyFont="1" applyBorder="1" applyAlignment="1" applyProtection="1">
      <alignment horizontal="left" vertical="top" wrapText="1"/>
      <protection locked="0"/>
    </xf>
    <xf numFmtId="0" fontId="3" fillId="0" borderId="168" xfId="0" applyFont="1" applyBorder="1" applyAlignment="1">
      <alignment horizontal="justify" vertical="center"/>
    </xf>
    <xf numFmtId="182" fontId="4" fillId="0" borderId="50" xfId="0" applyNumberFormat="1" applyFont="1" applyBorder="1" applyAlignment="1">
      <alignment horizontal="right" vertical="center"/>
    </xf>
    <xf numFmtId="182" fontId="4" fillId="0" borderId="52" xfId="0" applyNumberFormat="1" applyFont="1" applyBorder="1" applyAlignment="1">
      <alignment horizontal="right" vertical="center"/>
    </xf>
    <xf numFmtId="182" fontId="4" fillId="0" borderId="24" xfId="0" applyNumberFormat="1" applyFont="1" applyBorder="1" applyAlignment="1">
      <alignment horizontal="right" vertical="center"/>
    </xf>
    <xf numFmtId="182" fontId="4" fillId="0" borderId="50" xfId="1" applyNumberFormat="1" applyFont="1" applyBorder="1" applyAlignment="1" applyProtection="1">
      <alignment horizontal="right" vertical="center" wrapText="1"/>
    </xf>
    <xf numFmtId="182" fontId="4" fillId="0" borderId="52" xfId="1" applyNumberFormat="1" applyFont="1" applyBorder="1" applyAlignment="1" applyProtection="1">
      <alignment horizontal="right" vertical="center" wrapText="1"/>
    </xf>
    <xf numFmtId="182" fontId="4" fillId="0" borderId="24" xfId="1" applyNumberFormat="1" applyFont="1" applyBorder="1" applyAlignment="1" applyProtection="1">
      <alignment horizontal="right" vertical="center" wrapText="1"/>
    </xf>
    <xf numFmtId="0" fontId="15" fillId="0" borderId="50" xfId="0" applyFont="1" applyBorder="1" applyAlignment="1">
      <alignment horizontal="left" vertical="center" wrapText="1"/>
    </xf>
    <xf numFmtId="0" fontId="15" fillId="0" borderId="52" xfId="0" applyFont="1" applyBorder="1" applyAlignment="1">
      <alignment horizontal="left" vertical="center" wrapText="1"/>
    </xf>
    <xf numFmtId="0" fontId="15" fillId="0" borderId="22" xfId="0" applyFont="1" applyBorder="1" applyAlignment="1">
      <alignment horizontal="left" vertical="center" wrapText="1"/>
    </xf>
    <xf numFmtId="0" fontId="3" fillId="0" borderId="158" xfId="0" applyFont="1" applyBorder="1" applyAlignment="1">
      <alignment horizontal="left" vertical="center"/>
    </xf>
    <xf numFmtId="0" fontId="4" fillId="0" borderId="171" xfId="0" applyFont="1" applyBorder="1" applyAlignment="1" applyProtection="1">
      <alignment horizontal="left" vertical="center" shrinkToFit="1"/>
      <protection locked="0"/>
    </xf>
    <xf numFmtId="0" fontId="4" fillId="0" borderId="172" xfId="0" applyFont="1" applyBorder="1" applyAlignment="1" applyProtection="1">
      <alignment horizontal="left" vertical="center" shrinkToFit="1"/>
      <protection locked="0"/>
    </xf>
    <xf numFmtId="178" fontId="4" fillId="0" borderId="205" xfId="0" applyNumberFormat="1" applyFont="1" applyBorder="1" applyAlignment="1">
      <alignment horizontal="right" vertical="center" wrapText="1"/>
    </xf>
    <xf numFmtId="178" fontId="4" fillId="0" borderId="206" xfId="0" applyNumberFormat="1" applyFont="1" applyBorder="1" applyAlignment="1">
      <alignment horizontal="right" vertical="center" wrapText="1"/>
    </xf>
    <xf numFmtId="178" fontId="4" fillId="0" borderId="207" xfId="0" applyNumberFormat="1" applyFont="1" applyBorder="1" applyAlignment="1">
      <alignment horizontal="right" vertical="center" wrapText="1"/>
    </xf>
    <xf numFmtId="178" fontId="4" fillId="0" borderId="50" xfId="0" applyNumberFormat="1" applyFont="1" applyBorder="1" applyAlignment="1">
      <alignment horizontal="right" vertical="center" shrinkToFit="1"/>
    </xf>
    <xf numFmtId="178" fontId="4" fillId="0" borderId="52" xfId="0" applyNumberFormat="1" applyFont="1" applyBorder="1" applyAlignment="1">
      <alignment horizontal="right" vertical="center" shrinkToFit="1"/>
    </xf>
    <xf numFmtId="0" fontId="3" fillId="0" borderId="0" xfId="0" applyFont="1" applyAlignment="1">
      <alignment horizontal="justify" vertical="center"/>
    </xf>
    <xf numFmtId="0" fontId="4" fillId="0" borderId="208" xfId="0" applyFont="1" applyBorder="1" applyAlignment="1">
      <alignment horizontal="center" vertical="center" wrapText="1"/>
    </xf>
    <xf numFmtId="0" fontId="4" fillId="0" borderId="209" xfId="0" applyFont="1" applyBorder="1" applyAlignment="1">
      <alignment horizontal="center" vertical="center" wrapText="1"/>
    </xf>
    <xf numFmtId="178" fontId="4" fillId="0" borderId="209" xfId="0" applyNumberFormat="1" applyFont="1" applyBorder="1" applyAlignment="1" applyProtection="1">
      <alignment horizontal="right" vertical="center" shrinkToFit="1"/>
      <protection locked="0"/>
    </xf>
    <xf numFmtId="0" fontId="4" fillId="0" borderId="20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99" xfId="0" applyFont="1" applyBorder="1" applyAlignment="1">
      <alignment horizontal="center" vertical="center"/>
    </xf>
    <xf numFmtId="0" fontId="4" fillId="0" borderId="200" xfId="0" applyFont="1" applyBorder="1" applyAlignment="1">
      <alignment horizontal="center" vertical="center"/>
    </xf>
    <xf numFmtId="178" fontId="4" fillId="0" borderId="201" xfId="0" applyNumberFormat="1" applyFont="1" applyBorder="1" applyAlignment="1" applyProtection="1">
      <alignment horizontal="right" vertical="center" shrinkToFit="1"/>
      <protection locked="0"/>
    </xf>
    <xf numFmtId="178" fontId="4" fillId="0" borderId="123" xfId="0" applyNumberFormat="1" applyFont="1" applyBorder="1" applyAlignment="1" applyProtection="1">
      <alignment horizontal="right" vertical="center" shrinkToFit="1"/>
      <protection locked="0"/>
    </xf>
    <xf numFmtId="0" fontId="4" fillId="0" borderId="122" xfId="0" applyFont="1" applyBorder="1" applyAlignment="1">
      <alignment horizontal="center" vertical="center"/>
    </xf>
    <xf numFmtId="0" fontId="4" fillId="0" borderId="202" xfId="0" applyFont="1" applyBorder="1" applyAlignment="1">
      <alignment horizontal="center" vertical="center"/>
    </xf>
    <xf numFmtId="0" fontId="4" fillId="0" borderId="201" xfId="0" applyFont="1" applyBorder="1" applyAlignment="1" applyProtection="1">
      <alignment horizontal="left" vertical="top" wrapText="1"/>
      <protection locked="0"/>
    </xf>
    <xf numFmtId="0" fontId="4" fillId="0" borderId="123" xfId="0" applyFont="1" applyBorder="1" applyAlignment="1" applyProtection="1">
      <alignment horizontal="left" vertical="top" wrapText="1"/>
      <protection locked="0"/>
    </xf>
    <xf numFmtId="0" fontId="4" fillId="0" borderId="56" xfId="0" applyFont="1" applyBorder="1" applyAlignment="1" applyProtection="1">
      <alignment horizontal="left" vertical="top" wrapText="1"/>
      <protection locked="0"/>
    </xf>
    <xf numFmtId="0" fontId="4" fillId="0" borderId="203" xfId="0" applyFont="1" applyBorder="1" applyAlignment="1">
      <alignment horizontal="center" vertical="center"/>
    </xf>
    <xf numFmtId="0" fontId="4" fillId="0" borderId="52" xfId="0" applyFont="1" applyBorder="1" applyAlignment="1">
      <alignment horizontal="center" vertical="center"/>
    </xf>
    <xf numFmtId="0" fontId="4" fillId="0" borderId="24" xfId="0" applyFont="1" applyBorder="1" applyAlignment="1">
      <alignment horizontal="center" vertical="center"/>
    </xf>
    <xf numFmtId="0" fontId="4" fillId="0" borderId="204" xfId="0" applyFont="1" applyBorder="1">
      <alignment vertical="center"/>
    </xf>
    <xf numFmtId="0" fontId="4" fillId="0" borderId="181" xfId="0" applyFont="1" applyBorder="1" applyAlignment="1">
      <alignment horizontal="center" vertical="center" wrapText="1"/>
    </xf>
    <xf numFmtId="0" fontId="4" fillId="0" borderId="183" xfId="0" applyFont="1" applyBorder="1" applyAlignment="1">
      <alignment horizontal="center" vertical="center" wrapText="1"/>
    </xf>
    <xf numFmtId="0" fontId="4" fillId="0" borderId="179" xfId="0" applyFont="1" applyBorder="1" applyAlignment="1">
      <alignment horizontal="center" vertical="center" wrapText="1"/>
    </xf>
    <xf numFmtId="0" fontId="4" fillId="0" borderId="180" xfId="0" applyFont="1" applyBorder="1" applyAlignment="1">
      <alignment horizontal="center" vertical="center" wrapText="1"/>
    </xf>
    <xf numFmtId="0" fontId="4" fillId="0" borderId="0" xfId="0" applyFont="1" applyAlignment="1">
      <alignment horizontal="justify" vertical="center"/>
    </xf>
    <xf numFmtId="0" fontId="4" fillId="0" borderId="195" xfId="0" applyFont="1" applyBorder="1" applyAlignment="1">
      <alignment horizontal="center" vertical="center"/>
    </xf>
    <xf numFmtId="0" fontId="4" fillId="0" borderId="196" xfId="0" applyFont="1" applyBorder="1" applyAlignment="1">
      <alignment horizontal="center" vertical="center"/>
    </xf>
    <xf numFmtId="0" fontId="4" fillId="0" borderId="198" xfId="0" applyFont="1" applyBorder="1" applyAlignment="1">
      <alignment horizontal="center" vertical="center"/>
    </xf>
    <xf numFmtId="0" fontId="4" fillId="0" borderId="49" xfId="0" applyFont="1" applyBorder="1" applyAlignment="1" applyProtection="1">
      <alignment horizontal="left" vertical="center" shrinkToFit="1"/>
      <protection locked="0"/>
    </xf>
    <xf numFmtId="0" fontId="4" fillId="0" borderId="51" xfId="0" applyFont="1" applyBorder="1" applyAlignment="1" applyProtection="1">
      <alignment horizontal="left" vertical="center" shrinkToFit="1"/>
      <protection locked="0"/>
    </xf>
    <xf numFmtId="0" fontId="4" fillId="0" borderId="14" xfId="0" applyFont="1" applyBorder="1" applyAlignment="1" applyProtection="1">
      <alignment horizontal="left" vertical="center" shrinkToFit="1"/>
      <protection locked="0"/>
    </xf>
    <xf numFmtId="178" fontId="4" fillId="0" borderId="49" xfId="0" applyNumberFormat="1" applyFont="1" applyBorder="1" applyAlignment="1" applyProtection="1">
      <alignment horizontal="right" vertical="center" shrinkToFit="1"/>
      <protection locked="0"/>
    </xf>
    <xf numFmtId="178" fontId="4" fillId="0" borderId="51" xfId="0" applyNumberFormat="1" applyFont="1" applyBorder="1" applyAlignment="1" applyProtection="1">
      <alignment horizontal="right" vertical="center" shrinkToFit="1"/>
      <protection locked="0"/>
    </xf>
    <xf numFmtId="0" fontId="4" fillId="0" borderId="11" xfId="0" applyFont="1" applyBorder="1" applyAlignment="1" applyProtection="1">
      <alignment horizontal="left" vertical="center" shrinkToFit="1"/>
      <protection locked="0"/>
    </xf>
    <xf numFmtId="0" fontId="4" fillId="0" borderId="124" xfId="0" applyFont="1" applyBorder="1" applyAlignment="1" applyProtection="1">
      <alignment horizontal="left" vertical="center" shrinkToFit="1"/>
      <protection locked="0"/>
    </xf>
    <xf numFmtId="0" fontId="4" fillId="0" borderId="187" xfId="0" applyFont="1" applyBorder="1" applyAlignment="1" applyProtection="1">
      <alignment horizontal="left" vertical="center" shrinkToFit="1"/>
      <protection locked="0"/>
    </xf>
    <xf numFmtId="178" fontId="4" fillId="0" borderId="11" xfId="0" applyNumberFormat="1" applyFont="1" applyBorder="1" applyAlignment="1" applyProtection="1">
      <alignment horizontal="right" vertical="center" shrinkToFit="1"/>
      <protection locked="0"/>
    </xf>
    <xf numFmtId="178" fontId="4" fillId="0" borderId="124" xfId="0" applyNumberFormat="1" applyFont="1" applyBorder="1" applyAlignment="1" applyProtection="1">
      <alignment horizontal="right" vertical="center" shrinkToFit="1"/>
      <protection locked="0"/>
    </xf>
    <xf numFmtId="182" fontId="4" fillId="0" borderId="143" xfId="0" applyNumberFormat="1" applyFont="1" applyBorder="1" applyAlignment="1" applyProtection="1">
      <alignment horizontal="right" vertical="center" shrinkToFit="1"/>
      <protection locked="0"/>
    </xf>
    <xf numFmtId="182" fontId="4" fillId="0" borderId="3" xfId="1" applyNumberFormat="1" applyFont="1" applyBorder="1" applyAlignment="1" applyProtection="1">
      <alignment vertical="center" wrapText="1"/>
      <protection locked="0"/>
    </xf>
    <xf numFmtId="182" fontId="4" fillId="0" borderId="29" xfId="1" applyNumberFormat="1" applyFont="1" applyBorder="1" applyAlignment="1" applyProtection="1">
      <alignment vertical="center" wrapText="1"/>
      <protection locked="0"/>
    </xf>
    <xf numFmtId="182" fontId="4" fillId="0" borderId="46" xfId="1" applyNumberFormat="1" applyFont="1" applyBorder="1" applyAlignment="1" applyProtection="1">
      <alignment vertical="center" wrapText="1"/>
      <protection locked="0"/>
    </xf>
    <xf numFmtId="182" fontId="4" fillId="0" borderId="190" xfId="0" applyNumberFormat="1" applyFont="1" applyBorder="1" applyAlignment="1" applyProtection="1">
      <alignment horizontal="right" vertical="center" shrinkToFit="1"/>
      <protection locked="0"/>
    </xf>
    <xf numFmtId="182" fontId="4" fillId="0" borderId="53" xfId="1" applyNumberFormat="1" applyFont="1" applyBorder="1" applyAlignment="1" applyProtection="1">
      <alignment vertical="center" wrapText="1"/>
      <protection locked="0"/>
    </xf>
    <xf numFmtId="182" fontId="4" fillId="0" borderId="0" xfId="1" applyNumberFormat="1" applyFont="1" applyAlignment="1" applyProtection="1">
      <alignment vertical="center" wrapText="1"/>
      <protection locked="0"/>
    </xf>
    <xf numFmtId="182" fontId="4" fillId="0" borderId="133" xfId="1" applyNumberFormat="1" applyFont="1" applyBorder="1" applyAlignment="1" applyProtection="1">
      <alignment vertical="center" wrapText="1"/>
      <protection locked="0"/>
    </xf>
    <xf numFmtId="182" fontId="4" fillId="0" borderId="93" xfId="1" applyNumberFormat="1" applyFont="1" applyBorder="1" applyAlignment="1" applyProtection="1">
      <alignment vertical="center" wrapText="1"/>
      <protection locked="0"/>
    </xf>
    <xf numFmtId="0" fontId="4" fillId="0" borderId="184" xfId="0" applyFont="1" applyBorder="1" applyAlignment="1">
      <alignment horizontal="center" vertical="center" wrapText="1"/>
    </xf>
    <xf numFmtId="0" fontId="4" fillId="0" borderId="185" xfId="0" applyFont="1" applyBorder="1" applyAlignment="1">
      <alignment horizontal="center" vertical="center" wrapText="1"/>
    </xf>
    <xf numFmtId="0" fontId="4" fillId="0" borderId="186" xfId="0" applyFont="1" applyBorder="1" applyAlignment="1">
      <alignment horizontal="center" vertical="center" wrapText="1"/>
    </xf>
    <xf numFmtId="178" fontId="4" fillId="0" borderId="187" xfId="0" applyNumberFormat="1" applyFont="1" applyBorder="1" applyAlignment="1">
      <alignment horizontal="right" vertical="center" shrinkToFit="1"/>
    </xf>
    <xf numFmtId="178" fontId="4" fillId="0" borderId="185" xfId="0" applyNumberFormat="1" applyFont="1" applyBorder="1" applyAlignment="1">
      <alignment horizontal="right" vertical="center" shrinkToFit="1"/>
    </xf>
    <xf numFmtId="178" fontId="4" fillId="0" borderId="185" xfId="0" applyNumberFormat="1" applyFont="1" applyBorder="1" applyAlignment="1" applyProtection="1">
      <alignment horizontal="right" vertical="center" shrinkToFit="1"/>
      <protection locked="0"/>
    </xf>
    <xf numFmtId="0" fontId="4" fillId="0" borderId="188" xfId="0" applyFont="1" applyBorder="1" applyAlignment="1">
      <alignment horizontal="center" vertical="center" wrapText="1"/>
    </xf>
    <xf numFmtId="0" fontId="4" fillId="0" borderId="176" xfId="0" applyFont="1" applyBorder="1" applyAlignment="1">
      <alignment horizontal="center" vertical="center" wrapText="1"/>
    </xf>
    <xf numFmtId="0" fontId="4" fillId="0" borderId="189" xfId="0" applyFont="1" applyBorder="1" applyAlignment="1">
      <alignment horizontal="center" vertical="center" wrapText="1"/>
    </xf>
    <xf numFmtId="178" fontId="4" fillId="0" borderId="24" xfId="0" applyNumberFormat="1" applyFont="1" applyBorder="1" applyAlignment="1">
      <alignment horizontal="right" vertical="center" shrinkToFit="1"/>
    </xf>
    <xf numFmtId="178" fontId="4" fillId="0" borderId="176" xfId="0" applyNumberFormat="1" applyFont="1" applyBorder="1" applyAlignment="1">
      <alignment horizontal="right" vertical="center" shrinkToFit="1"/>
    </xf>
    <xf numFmtId="0" fontId="4" fillId="0" borderId="158" xfId="0" applyFont="1" applyBorder="1" applyAlignment="1">
      <alignment horizontal="justify" vertical="top" wrapText="1"/>
    </xf>
    <xf numFmtId="0" fontId="6" fillId="0" borderId="0" xfId="0" applyFont="1" applyAlignment="1">
      <alignment horizontal="justify" vertical="center"/>
    </xf>
    <xf numFmtId="0" fontId="4" fillId="0" borderId="171" xfId="0" applyFont="1" applyBorder="1" applyAlignment="1">
      <alignment horizontal="center" vertical="center" wrapText="1"/>
    </xf>
    <xf numFmtId="0" fontId="4" fillId="0" borderId="172" xfId="0" applyFont="1" applyBorder="1" applyAlignment="1">
      <alignment horizontal="center" vertical="center" wrapText="1"/>
    </xf>
    <xf numFmtId="182" fontId="4" fillId="0" borderId="172" xfId="0" applyNumberFormat="1" applyFont="1" applyBorder="1" applyAlignment="1" applyProtection="1">
      <alignment horizontal="right" vertical="center" shrinkToFit="1"/>
      <protection locked="0"/>
    </xf>
    <xf numFmtId="182" fontId="4" fillId="0" borderId="49" xfId="1" applyNumberFormat="1" applyFont="1" applyBorder="1" applyAlignment="1" applyProtection="1">
      <alignment vertical="center" wrapText="1"/>
      <protection locked="0"/>
    </xf>
    <xf numFmtId="182" fontId="4" fillId="0" borderId="51" xfId="1" applyNumberFormat="1" applyFont="1" applyBorder="1" applyAlignment="1" applyProtection="1">
      <alignment vertical="center" wrapText="1"/>
      <protection locked="0"/>
    </xf>
    <xf numFmtId="182" fontId="4" fillId="0" borderId="14" xfId="1" applyNumberFormat="1" applyFont="1" applyBorder="1" applyAlignment="1" applyProtection="1">
      <alignment vertical="center" wrapText="1"/>
      <protection locked="0"/>
    </xf>
    <xf numFmtId="0" fontId="28" fillId="0" borderId="9" xfId="0" applyFont="1" applyBorder="1" applyAlignment="1">
      <alignment vertical="center" shrinkToFit="1"/>
    </xf>
    <xf numFmtId="0" fontId="28" fillId="0" borderId="92" xfId="0" applyFont="1" applyBorder="1" applyAlignment="1">
      <alignment vertical="center" shrinkToFit="1"/>
    </xf>
    <xf numFmtId="0" fontId="4" fillId="0" borderId="159" xfId="0" applyFont="1" applyBorder="1" applyAlignment="1">
      <alignment horizontal="center" vertical="center"/>
    </xf>
    <xf numFmtId="0" fontId="4" fillId="0" borderId="160" xfId="0" applyFont="1" applyBorder="1" applyAlignment="1">
      <alignment horizontal="center" vertical="center"/>
    </xf>
    <xf numFmtId="0" fontId="4" fillId="0" borderId="161" xfId="0" applyFont="1" applyBorder="1" applyAlignment="1">
      <alignment horizontal="center" vertical="center"/>
    </xf>
    <xf numFmtId="0" fontId="4" fillId="0" borderId="162" xfId="0" applyFont="1" applyBorder="1" applyAlignment="1">
      <alignment horizontal="center" vertical="center"/>
    </xf>
    <xf numFmtId="0" fontId="4" fillId="0" borderId="163" xfId="0" applyFont="1" applyBorder="1" applyAlignment="1">
      <alignment horizontal="center" vertical="center"/>
    </xf>
    <xf numFmtId="0" fontId="4" fillId="0" borderId="164" xfId="0" applyFont="1" applyBorder="1" applyAlignment="1">
      <alignment horizontal="center" vertical="center"/>
    </xf>
    <xf numFmtId="0" fontId="4" fillId="0" borderId="165" xfId="0" applyFont="1" applyBorder="1" applyAlignment="1">
      <alignment horizontal="center" vertical="center"/>
    </xf>
    <xf numFmtId="0" fontId="4" fillId="0" borderId="166" xfId="0" applyFont="1" applyBorder="1" applyAlignment="1">
      <alignment horizontal="center" vertical="center"/>
    </xf>
    <xf numFmtId="0" fontId="4" fillId="0" borderId="167" xfId="0" applyFont="1" applyBorder="1" applyAlignment="1">
      <alignment horizontal="center" vertical="center"/>
    </xf>
    <xf numFmtId="0" fontId="4" fillId="0" borderId="168" xfId="0" applyFont="1" applyBorder="1" applyAlignment="1">
      <alignment horizontal="center" vertical="center"/>
    </xf>
    <xf numFmtId="0" fontId="4" fillId="0" borderId="169" xfId="0" applyFont="1" applyBorder="1" applyAlignment="1">
      <alignment horizontal="center" vertical="center"/>
    </xf>
    <xf numFmtId="0" fontId="4" fillId="0" borderId="131" xfId="0" applyFont="1" applyBorder="1" applyAlignment="1">
      <alignment horizontal="center" vertical="center"/>
    </xf>
    <xf numFmtId="0" fontId="4" fillId="0" borderId="126" xfId="0" applyFont="1" applyBorder="1" applyAlignment="1">
      <alignment horizontal="center" vertical="center"/>
    </xf>
    <xf numFmtId="0" fontId="4" fillId="0" borderId="170" xfId="0" applyFont="1" applyBorder="1" applyAlignment="1">
      <alignment horizontal="center" vertical="center"/>
    </xf>
    <xf numFmtId="0" fontId="4" fillId="0" borderId="13" xfId="0" applyFont="1" applyBorder="1" applyAlignment="1">
      <alignment horizontal="center" vertical="top" wrapText="1"/>
    </xf>
    <xf numFmtId="0" fontId="4" fillId="0" borderId="163" xfId="0" applyFont="1" applyBorder="1" applyAlignment="1">
      <alignment horizontal="center" vertical="top" wrapText="1"/>
    </xf>
    <xf numFmtId="0" fontId="4" fillId="0" borderId="95" xfId="0" applyFont="1" applyBorder="1" applyAlignment="1">
      <alignment horizontal="center" vertical="top" wrapText="1"/>
    </xf>
    <xf numFmtId="0" fontId="4" fillId="0" borderId="173" xfId="0" applyFont="1" applyBorder="1" applyAlignment="1">
      <alignment horizontal="center" vertical="center" wrapText="1"/>
    </xf>
    <xf numFmtId="178" fontId="4" fillId="0" borderId="9" xfId="0" applyNumberFormat="1" applyFont="1" applyBorder="1" applyAlignment="1" applyProtection="1">
      <alignment horizontal="right" vertical="center" shrinkToFit="1"/>
      <protection locked="0"/>
    </xf>
    <xf numFmtId="178" fontId="4" fillId="0" borderId="172" xfId="0" applyNumberFormat="1" applyFont="1" applyBorder="1" applyAlignment="1" applyProtection="1">
      <alignment horizontal="right" vertical="center" shrinkToFit="1"/>
      <protection locked="0"/>
    </xf>
    <xf numFmtId="178" fontId="4" fillId="0" borderId="5" xfId="0" applyNumberFormat="1" applyFont="1" applyBorder="1" applyAlignment="1" applyProtection="1">
      <alignment horizontal="right" vertical="center" shrinkToFit="1"/>
      <protection locked="0"/>
    </xf>
    <xf numFmtId="0" fontId="4" fillId="0" borderId="197" xfId="0" applyFont="1" applyBorder="1" applyAlignment="1">
      <alignment horizontal="center" vertical="center"/>
    </xf>
    <xf numFmtId="0" fontId="4" fillId="0" borderId="194" xfId="0" applyFont="1" applyBorder="1" applyAlignment="1">
      <alignment horizontal="center" vertical="center" shrinkToFit="1"/>
    </xf>
    <xf numFmtId="0" fontId="4" fillId="0" borderId="169"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170" xfId="0" applyFont="1" applyBorder="1" applyAlignment="1">
      <alignment horizontal="center" vertical="center" shrinkToFit="1"/>
    </xf>
    <xf numFmtId="0" fontId="4" fillId="0" borderId="194" xfId="0" applyFont="1" applyBorder="1" applyAlignment="1">
      <alignment horizontal="center" vertical="center" wrapText="1"/>
    </xf>
    <xf numFmtId="0" fontId="4" fillId="0" borderId="168" xfId="0" applyFont="1" applyBorder="1" applyAlignment="1">
      <alignment horizontal="center" vertical="center" wrapText="1"/>
    </xf>
    <xf numFmtId="0" fontId="4" fillId="0" borderId="192"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26" xfId="0" applyFont="1" applyBorder="1" applyAlignment="1">
      <alignment horizontal="center" vertical="center" wrapText="1"/>
    </xf>
    <xf numFmtId="0" fontId="4" fillId="0" borderId="191" xfId="0" applyFont="1" applyBorder="1" applyAlignment="1">
      <alignment horizontal="center" vertical="center" wrapText="1"/>
    </xf>
    <xf numFmtId="0" fontId="4" fillId="0" borderId="193" xfId="0" applyFont="1" applyBorder="1" applyAlignment="1">
      <alignment horizontal="center" vertical="center" wrapText="1"/>
    </xf>
    <xf numFmtId="0" fontId="17" fillId="0" borderId="0" xfId="0" applyFont="1" applyAlignment="1">
      <alignment horizontal="center" vertical="center"/>
    </xf>
    <xf numFmtId="0" fontId="4" fillId="0" borderId="175" xfId="0" applyFont="1" applyBorder="1" applyAlignment="1">
      <alignment horizontal="center" vertical="center" wrapText="1"/>
    </xf>
    <xf numFmtId="178" fontId="4" fillId="0" borderId="12" xfId="0" applyNumberFormat="1" applyFont="1" applyBorder="1" applyAlignment="1" applyProtection="1">
      <alignment horizontal="right" vertical="center" shrinkToFit="1"/>
      <protection locked="0"/>
    </xf>
    <xf numFmtId="178" fontId="4" fillId="0" borderId="17" xfId="0" applyNumberFormat="1" applyFont="1" applyBorder="1" applyAlignment="1" applyProtection="1">
      <alignment horizontal="right" vertical="center" shrinkToFit="1"/>
      <protection locked="0"/>
    </xf>
    <xf numFmtId="178" fontId="4" fillId="0" borderId="30" xfId="0" applyNumberFormat="1" applyFont="1" applyBorder="1" applyAlignment="1" applyProtection="1">
      <alignment horizontal="right" vertical="center" shrinkToFit="1"/>
      <protection locked="0"/>
    </xf>
    <xf numFmtId="178" fontId="4" fillId="0" borderId="177" xfId="0" applyNumberFormat="1" applyFont="1" applyBorder="1" applyAlignment="1">
      <alignment horizontal="right" vertical="center" shrinkToFit="1"/>
    </xf>
    <xf numFmtId="178" fontId="4" fillId="0" borderId="178" xfId="0" applyNumberFormat="1" applyFont="1" applyBorder="1" applyAlignment="1">
      <alignment horizontal="right" vertical="center" shrinkToFit="1"/>
    </xf>
    <xf numFmtId="178" fontId="4" fillId="0" borderId="10" xfId="0" applyNumberFormat="1" applyFont="1" applyBorder="1" applyAlignment="1">
      <alignment horizontal="right" vertical="center" shrinkToFit="1"/>
    </xf>
    <xf numFmtId="178" fontId="4" fillId="0" borderId="25" xfId="0" applyNumberFormat="1" applyFont="1" applyBorder="1" applyAlignment="1">
      <alignment horizontal="right" vertical="center" shrinkToFit="1"/>
    </xf>
    <xf numFmtId="178" fontId="4" fillId="0" borderId="30" xfId="0" applyNumberFormat="1" applyFont="1" applyBorder="1" applyAlignment="1">
      <alignment horizontal="right" vertical="center" shrinkToFit="1"/>
    </xf>
    <xf numFmtId="178" fontId="4" fillId="0" borderId="12" xfId="0" applyNumberFormat="1" applyFont="1" applyBorder="1" applyAlignment="1">
      <alignment horizontal="right" vertical="center" shrinkToFit="1"/>
    </xf>
    <xf numFmtId="178" fontId="4" fillId="0" borderId="17" xfId="0" applyNumberFormat="1" applyFont="1" applyBorder="1" applyAlignment="1">
      <alignment horizontal="right" vertical="center" shrinkToFit="1"/>
    </xf>
    <xf numFmtId="178" fontId="4" fillId="0" borderId="147" xfId="0" applyNumberFormat="1" applyFont="1" applyBorder="1" applyAlignment="1">
      <alignment horizontal="right" vertical="center" shrinkToFit="1"/>
    </xf>
    <xf numFmtId="38" fontId="6" fillId="0" borderId="181" xfId="1" applyFont="1" applyBorder="1" applyAlignment="1" applyProtection="1">
      <alignment horizontal="center" vertical="center" wrapText="1"/>
    </xf>
    <xf numFmtId="38" fontId="6" fillId="0" borderId="182" xfId="1" applyFont="1" applyBorder="1" applyAlignment="1" applyProtection="1">
      <alignment horizontal="center" vertical="center" wrapText="1"/>
    </xf>
    <xf numFmtId="0" fontId="4" fillId="0" borderId="182" xfId="0" applyFont="1" applyBorder="1" applyAlignment="1">
      <alignment horizontal="center" vertical="center" wrapText="1"/>
    </xf>
    <xf numFmtId="0" fontId="10" fillId="0" borderId="228" xfId="3" applyFont="1" applyBorder="1" applyAlignment="1">
      <alignment horizontal="center" vertical="center"/>
    </xf>
    <xf numFmtId="0" fontId="10" fillId="0" borderId="87" xfId="3" applyFont="1" applyBorder="1" applyAlignment="1">
      <alignment horizontal="center" vertical="center"/>
    </xf>
    <xf numFmtId="0" fontId="10" fillId="0" borderId="229" xfId="3" applyFont="1" applyBorder="1" applyAlignment="1">
      <alignment horizontal="center" vertical="center"/>
    </xf>
    <xf numFmtId="178" fontId="10" fillId="0" borderId="223" xfId="3" applyNumberFormat="1" applyFont="1" applyBorder="1" applyAlignment="1">
      <alignment horizontal="center" vertical="center" wrapText="1"/>
    </xf>
    <xf numFmtId="178" fontId="10" fillId="0" borderId="224" xfId="3" applyNumberFormat="1" applyFont="1" applyBorder="1" applyAlignment="1">
      <alignment horizontal="center" vertical="center" wrapText="1"/>
    </xf>
    <xf numFmtId="0" fontId="10" fillId="0" borderId="230" xfId="3" applyFont="1" applyBorder="1" applyAlignment="1">
      <alignment horizontal="center" vertical="center"/>
    </xf>
    <xf numFmtId="0" fontId="10" fillId="0" borderId="85" xfId="3" applyFont="1" applyBorder="1" applyAlignment="1">
      <alignment horizontal="center" vertical="center"/>
    </xf>
    <xf numFmtId="0" fontId="10" fillId="0" borderId="231" xfId="3" applyFont="1" applyBorder="1" applyAlignment="1">
      <alignment horizontal="center" vertical="center"/>
    </xf>
    <xf numFmtId="0" fontId="10" fillId="0" borderId="232" xfId="3" applyFont="1" applyBorder="1" applyAlignment="1">
      <alignment horizontal="center" vertical="center"/>
    </xf>
    <xf numFmtId="0" fontId="10" fillId="0" borderId="65" xfId="3" applyFont="1" applyBorder="1" applyAlignment="1">
      <alignment horizontal="center" vertical="center"/>
    </xf>
    <xf numFmtId="0" fontId="10" fillId="0" borderId="233" xfId="3" applyFont="1" applyBorder="1" applyAlignment="1">
      <alignment horizontal="center" vertical="center"/>
    </xf>
    <xf numFmtId="0" fontId="10" fillId="0" borderId="99" xfId="3" applyFont="1" applyBorder="1" applyAlignment="1">
      <alignment horizontal="center" vertical="center"/>
    </xf>
    <xf numFmtId="0" fontId="10" fillId="0" borderId="62" xfId="3" applyFont="1" applyBorder="1" applyAlignment="1">
      <alignment horizontal="center" vertical="center"/>
    </xf>
    <xf numFmtId="0" fontId="10" fillId="0" borderId="156" xfId="3" applyFont="1" applyBorder="1" applyAlignment="1">
      <alignment horizontal="center" vertical="center"/>
    </xf>
    <xf numFmtId="0" fontId="10" fillId="0" borderId="234" xfId="3" applyFont="1" applyBorder="1" applyAlignment="1">
      <alignment horizontal="center" vertical="center" wrapText="1"/>
    </xf>
    <xf numFmtId="0" fontId="10" fillId="0" borderId="63" xfId="3" applyFont="1" applyBorder="1" applyAlignment="1">
      <alignment horizontal="center" vertical="center"/>
    </xf>
    <xf numFmtId="0" fontId="10" fillId="0" borderId="154" xfId="3" applyFont="1" applyBorder="1" applyAlignment="1">
      <alignment horizontal="center" vertical="center"/>
    </xf>
    <xf numFmtId="0" fontId="10" fillId="0" borderId="225" xfId="3" applyFont="1" applyBorder="1" applyAlignment="1">
      <alignment horizontal="center" vertical="center"/>
    </xf>
    <xf numFmtId="0" fontId="10" fillId="0" borderId="226" xfId="3" applyFont="1" applyBorder="1" applyAlignment="1">
      <alignment horizontal="center" vertical="center"/>
    </xf>
    <xf numFmtId="0" fontId="10" fillId="0" borderId="227" xfId="3" applyFont="1" applyBorder="1" applyAlignment="1">
      <alignment horizontal="center" vertical="center"/>
    </xf>
  </cellXfs>
  <cellStyles count="7">
    <cellStyle name="桁区切り" xfId="1" builtinId="6"/>
    <cellStyle name="桁区切り 2" xfId="2" xr:uid="{00000000-0005-0000-0000-000001000000}"/>
    <cellStyle name="標準" xfId="0" builtinId="0"/>
    <cellStyle name="標準 2" xfId="3" xr:uid="{00000000-0005-0000-0000-000003000000}"/>
    <cellStyle name="標準 2 2" xfId="6" xr:uid="{D7E91299-B4A1-4B3F-A0C5-920D13282307}"/>
    <cellStyle name="標準 3" xfId="5" xr:uid="{E664C5D3-9912-43D5-AC17-831165BDD9FE}"/>
    <cellStyle name="標準_蕨野行実績報告資料" xfId="4" xr:uid="{00000000-0005-0000-0000-000004000000}"/>
  </cellStyles>
  <dxfs count="97">
    <dxf>
      <font>
        <color rgb="FFFF0000"/>
      </font>
      <fill>
        <patternFill patternType="none">
          <bgColor auto="1"/>
        </patternFill>
      </fill>
    </dxf>
    <dxf>
      <font>
        <color theme="0"/>
      </font>
      <fill>
        <patternFill>
          <bgColor theme="0"/>
        </patternFill>
      </fill>
    </dxf>
    <dxf>
      <font>
        <color theme="0"/>
      </font>
      <fill>
        <patternFill>
          <bgColor indexed="9"/>
        </patternFill>
      </fill>
    </dxf>
    <dxf>
      <font>
        <color rgb="FFFF0000"/>
      </font>
      <fill>
        <patternFill patternType="none">
          <bgColor auto="1"/>
        </patternFill>
      </fill>
    </dxf>
    <dxf>
      <font>
        <color rgb="FFFF0000"/>
      </font>
      <fill>
        <patternFill patternType="none">
          <bgColor auto="1"/>
        </patternFill>
      </fill>
    </dxf>
    <dxf>
      <font>
        <color theme="0"/>
      </font>
    </dxf>
    <dxf>
      <font>
        <color theme="0"/>
      </font>
      <fill>
        <patternFill>
          <bgColor indexed="9"/>
        </patternFill>
      </fill>
    </dxf>
    <dxf>
      <font>
        <color theme="0"/>
      </font>
      <fill>
        <patternFill patternType="solid">
          <bgColor theme="0"/>
        </patternFill>
      </fill>
    </dxf>
    <dxf>
      <font>
        <color theme="0"/>
      </font>
      <fill>
        <patternFill>
          <bgColor theme="0"/>
        </patternFill>
      </fill>
    </dxf>
    <dxf>
      <font>
        <color theme="0"/>
      </font>
    </dxf>
    <dxf>
      <fill>
        <patternFill>
          <bgColor rgb="FFCCFFFF"/>
        </patternFill>
      </fill>
    </dxf>
    <dxf>
      <fill>
        <patternFill>
          <bgColor rgb="FFCCFFFF"/>
        </patternFill>
      </fill>
    </dxf>
    <dxf>
      <fill>
        <patternFill>
          <bgColor indexed="10"/>
        </patternFill>
      </fill>
    </dxf>
    <dxf>
      <fill>
        <patternFill>
          <bgColor indexed="41"/>
        </patternFill>
      </fill>
    </dxf>
    <dxf>
      <fill>
        <patternFill>
          <bgColor rgb="FFCCFFFF"/>
        </patternFill>
      </fill>
    </dxf>
    <dxf>
      <fill>
        <patternFill>
          <bgColor indexed="41"/>
        </patternFill>
      </fill>
    </dxf>
    <dxf>
      <font>
        <color theme="0"/>
      </font>
    </dxf>
    <dxf>
      <fill>
        <patternFill>
          <bgColor indexed="10"/>
        </patternFill>
      </fill>
    </dxf>
    <dxf>
      <fill>
        <patternFill>
          <bgColor rgb="FFCCFFFF"/>
        </patternFill>
      </fill>
    </dxf>
    <dxf>
      <fill>
        <patternFill>
          <bgColor rgb="FFCCFFFF"/>
        </patternFill>
      </fill>
    </dxf>
    <dxf>
      <fill>
        <patternFill>
          <bgColor rgb="FFCCFFFF"/>
        </patternFill>
      </fill>
    </dxf>
    <dxf>
      <fill>
        <patternFill>
          <bgColor indexed="10"/>
        </patternFill>
      </fill>
    </dxf>
    <dxf>
      <fill>
        <patternFill>
          <bgColor indexed="41"/>
        </patternFill>
      </fill>
    </dxf>
    <dxf>
      <fill>
        <patternFill patternType="solid">
          <bgColor rgb="FFCCFFFF"/>
        </patternFill>
      </fill>
    </dxf>
    <dxf>
      <fill>
        <patternFill patternType="solid">
          <bgColor rgb="FFCCFFFF"/>
        </patternFill>
      </fill>
    </dxf>
    <dxf>
      <fill>
        <patternFill>
          <bgColor rgb="FFCCFFFF"/>
        </patternFill>
      </fill>
    </dxf>
    <dxf>
      <font>
        <color theme="0"/>
      </font>
    </dxf>
    <dxf>
      <font>
        <color theme="0"/>
      </font>
      <fill>
        <patternFill patternType="none">
          <bgColor indexed="65"/>
        </patternFill>
      </fill>
    </dxf>
    <dxf>
      <fill>
        <patternFill>
          <bgColor indexed="41"/>
        </patternFill>
      </fill>
    </dxf>
    <dxf>
      <fill>
        <patternFill>
          <bgColor indexed="4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1"/>
        </patternFill>
      </fill>
    </dxf>
    <dxf>
      <font>
        <color theme="0"/>
      </font>
    </dxf>
    <dxf>
      <font>
        <color theme="0"/>
      </font>
    </dxf>
    <dxf>
      <fill>
        <patternFill>
          <bgColor indexed="41"/>
        </patternFill>
      </fill>
    </dxf>
    <dxf>
      <fill>
        <patternFill>
          <bgColor indexed="41"/>
        </patternFill>
      </fill>
    </dxf>
    <dxf>
      <fill>
        <patternFill>
          <bgColor rgb="FFCCFFFF"/>
        </patternFill>
      </fill>
    </dxf>
    <dxf>
      <fill>
        <patternFill>
          <bgColor indexed="4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0" diagonalDown="0" outline="0">
        <left style="double">
          <color indexed="64"/>
        </left>
        <right/>
        <top/>
        <bottom/>
      </border>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0" diagonalDown="0">
        <left style="double">
          <color indexed="64"/>
        </left>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2" formatCode="#,##0;&quot;▲ &quot;#,##0"/>
      <border diagonalUp="0" diagonalDown="0" outline="0">
        <left style="double">
          <color indexed="64"/>
        </left>
        <right style="double">
          <color indexed="64"/>
        </right>
        <top/>
        <bottom/>
      </border>
    </dxf>
    <dxf>
      <font>
        <b val="0"/>
        <i val="0"/>
        <strike val="0"/>
        <condense val="0"/>
        <extend val="0"/>
        <outline val="0"/>
        <shadow val="0"/>
        <u val="none"/>
        <vertAlign val="baseline"/>
        <sz val="10"/>
        <color auto="1"/>
        <name val="ＭＳ 明朝"/>
        <family val="1"/>
        <charset val="128"/>
        <scheme val="none"/>
      </font>
      <numFmt numFmtId="182" formatCode="#,##0;&quot;▲ &quot;#,##0"/>
      <alignment horizontal="general" vertical="center" textRotation="0" wrapText="0" indent="0" justifyLastLine="0" shrinkToFit="1" readingOrder="0"/>
      <border diagonalUp="0" diagonalDown="0">
        <left style="double">
          <color indexed="64"/>
        </left>
        <right style="double">
          <color indexed="64"/>
        </right>
        <top style="hair">
          <color indexed="64"/>
        </top>
        <bottom style="hair">
          <color indexed="64"/>
        </bottom>
        <vertical/>
        <horizontal/>
      </border>
      <protection locked="1" hidden="0"/>
    </dxf>
    <dxf>
      <font>
        <b val="0"/>
        <i val="0"/>
        <strike val="0"/>
        <condense val="0"/>
        <extend val="0"/>
        <outline val="0"/>
        <shadow val="0"/>
        <u val="none"/>
        <vertAlign val="baseline"/>
        <sz val="10"/>
        <color auto="1"/>
        <name val="ＭＳ 明朝"/>
        <family val="1"/>
        <charset val="128"/>
        <scheme val="none"/>
      </font>
      <numFmt numFmtId="182" formatCode="#,##0;&quot;▲ &quot;#,##0"/>
      <border diagonalUp="0" diagonalDown="0" outline="0">
        <left style="hair">
          <color indexed="64"/>
        </left>
        <right style="double">
          <color indexed="64"/>
        </right>
        <top/>
        <bottom/>
      </border>
    </dxf>
    <dxf>
      <font>
        <b val="0"/>
        <i val="0"/>
        <strike val="0"/>
        <condense val="0"/>
        <extend val="0"/>
        <outline val="0"/>
        <shadow val="0"/>
        <u val="none"/>
        <vertAlign val="baseline"/>
        <sz val="10"/>
        <color auto="1"/>
        <name val="ＭＳ 明朝"/>
        <family val="1"/>
        <charset val="128"/>
        <scheme val="none"/>
      </font>
      <numFmt numFmtId="182" formatCode="#,##0;&quot;▲ &quot;#,##0"/>
      <alignment horizontal="general" vertical="center" textRotation="0" wrapText="0" indent="0" justifyLastLine="0" shrinkToFit="0" readingOrder="0"/>
      <border diagonalUp="0" diagonalDown="0">
        <left style="hair">
          <color indexed="64"/>
        </left>
        <right style="double">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2"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2"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2"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2"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2"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2"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2"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2"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2"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2"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2"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2"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2" formatCode="#,##0;&quot;▲ &quot;#,##0"/>
      <border diagonalUp="0" diagonalDown="0" outline="0">
        <left style="thin">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2" formatCode="#,##0;&quot;▲ &quot;#,##0"/>
      <alignment horizontal="general"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2" formatCode="#,##0;&quot;▲ &quot;#,##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ＭＳ 明朝"/>
        <family val="1"/>
        <charset val="128"/>
        <scheme val="none"/>
      </font>
      <numFmt numFmtId="182" formatCode="#,##0;&quot;▲ &quot;#,##0"/>
      <alignment horizontal="general"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protection locked="0" hidden="0"/>
    </dxf>
    <dxf>
      <font>
        <b val="0"/>
        <i val="0"/>
        <strike val="0"/>
        <condense val="0"/>
        <extend val="0"/>
        <outline val="0"/>
        <shadow val="0"/>
        <u val="none"/>
        <vertAlign val="baseline"/>
        <sz val="9"/>
        <color auto="1"/>
        <name val="ＭＳ 明朝"/>
        <family val="1"/>
        <charset val="128"/>
        <scheme val="none"/>
      </font>
      <border diagonalUp="1" diagonalDown="0" outline="0">
        <left style="hair">
          <color indexed="64"/>
        </left>
        <right style="thin">
          <color indexed="64"/>
        </right>
        <top/>
        <bottom/>
        <diagonal style="hair">
          <color indexed="64"/>
        </diagonal>
      </border>
    </dxf>
    <dxf>
      <font>
        <b val="0"/>
        <i val="0"/>
        <strike val="0"/>
        <condense val="0"/>
        <extend val="0"/>
        <outline val="0"/>
        <shadow val="0"/>
        <u val="none"/>
        <vertAlign val="baseline"/>
        <sz val="9"/>
        <color auto="1"/>
        <name val="ＭＳ 明朝"/>
        <family val="1"/>
        <charset val="128"/>
        <scheme val="none"/>
      </font>
      <border diagonalUp="0" diagonalDown="0">
        <left style="hair">
          <color indexed="64"/>
        </left>
        <right/>
        <top style="hair">
          <color indexed="64"/>
        </top>
        <bottom style="hair">
          <color indexed="64"/>
        </bottom>
        <vertical/>
        <horizontal/>
      </border>
      <protection locked="0" hidden="0"/>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1" diagonalDown="0" outline="0">
        <left style="hair">
          <color indexed="64"/>
        </left>
        <right style="hair">
          <color indexed="64"/>
        </right>
        <top/>
        <bottom/>
        <diagonal style="hair">
          <color indexed="64"/>
        </diagonal>
      </border>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9"/>
        <color auto="1"/>
        <name val="ＭＳ 明朝"/>
        <family val="1"/>
        <charset val="128"/>
        <scheme val="none"/>
      </font>
      <alignment horizontal="center" vertical="center" textRotation="0" wrapText="0" indent="0" justifyLastLine="0" shrinkToFit="0" readingOrder="0"/>
      <border diagonalUp="0" diagonalDown="0" outline="0">
        <left/>
        <right style="hair">
          <color indexed="64"/>
        </right>
        <top/>
        <bottom/>
      </border>
    </dxf>
    <dxf>
      <font>
        <b val="0"/>
        <i val="0"/>
        <strike val="0"/>
        <condense val="0"/>
        <extend val="0"/>
        <outline val="0"/>
        <shadow val="0"/>
        <u val="none"/>
        <vertAlign val="baseline"/>
        <sz val="9"/>
        <color auto="1"/>
        <name val="ＭＳ 明朝"/>
        <family val="1"/>
        <charset val="128"/>
        <scheme val="none"/>
      </font>
      <numFmt numFmtId="30" formatCode="@"/>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protection locked="0" hidden="0"/>
    </dxf>
    <dxf>
      <numFmt numFmtId="182" formatCode="#,##0;&quot;▲ &quot;#,##0"/>
      <protection locked="1" hidden="0"/>
    </dxf>
    <dxf>
      <border outline="0">
        <left style="medium">
          <color indexed="64"/>
        </left>
        <right style="medium">
          <color indexed="64"/>
        </right>
        <top style="thin">
          <color indexed="64"/>
        </top>
      </border>
    </dxf>
    <dxf>
      <protection locked="1" hidden="0"/>
    </dxf>
    <dxf>
      <border outline="0">
        <bottom style="hair">
          <color indexed="64"/>
        </bottom>
      </border>
    </dxf>
    <dxf>
      <font>
        <b val="0"/>
        <i val="0"/>
        <strike val="0"/>
        <condense val="0"/>
        <extend val="0"/>
        <outline val="0"/>
        <shadow val="0"/>
        <u val="none"/>
        <vertAlign val="baseline"/>
        <sz val="10"/>
        <color auto="1"/>
        <name val="ＭＳ 明朝"/>
        <family val="1"/>
        <charset val="128"/>
        <scheme val="none"/>
      </font>
      <numFmt numFmtId="182" formatCode="#,##0;&quot;▲ &quot;#,##0"/>
      <alignment horizontal="general" vertical="center" textRotation="0" wrapText="0" indent="0" justifyLastLine="0" shrinkToFit="0" readingOrder="0"/>
      <protection locked="1" hidden="0"/>
    </dxf>
    <dxf>
      <border>
        <left style="medium">
          <color auto="1"/>
        </left>
        <right style="medium">
          <color auto="1"/>
        </right>
        <top style="double">
          <color auto="1"/>
        </top>
        <bottom style="medium">
          <color auto="1"/>
        </bottom>
      </border>
    </dxf>
    <dxf>
      <border diagonalUp="0" diagonalDown="0">
        <left/>
        <right/>
        <top/>
        <bottom/>
        <vertical/>
        <horizontal/>
      </border>
    </dxf>
    <dxf>
      <border diagonalDown="1">
        <bottom style="medium">
          <color auto="1"/>
        </bottom>
        <diagonal style="thin">
          <color auto="1"/>
        </diagonal>
      </border>
    </dxf>
    <dxf>
      <border diagonalDown="1">
        <left style="thick">
          <color auto="1"/>
        </left>
        <right style="thick">
          <color auto="1"/>
        </right>
        <top style="thick">
          <color auto="1"/>
        </top>
        <bottom style="thick">
          <color auto="1"/>
        </bottom>
        <diagonal style="thin">
          <color auto="1"/>
        </diagonal>
        <horizontal style="thin">
          <color auto="1"/>
        </horizontal>
      </border>
    </dxf>
    <dxf>
      <border diagonalUp="0" diagonalDown="0">
        <left style="hair">
          <color auto="1"/>
        </left>
        <right style="hair">
          <color auto="1"/>
        </right>
        <top style="hair">
          <color auto="1"/>
        </top>
        <bottom style="hair">
          <color auto="1"/>
        </bottom>
        <vertical style="hair">
          <color auto="1"/>
        </vertical>
        <horizontal style="hair">
          <color auto="1"/>
        </horizontal>
      </border>
    </dxf>
  </dxfs>
  <tableStyles count="5" defaultTableStyle="TableStyleMedium9" defaultPivotStyle="PivotStyleLight16">
    <tableStyle name="テーブル スタイル 1" pivot="0" count="1" xr9:uid="{D594C8B3-B6C6-48A5-B8C2-C858867B9918}">
      <tableStyleElement type="wholeTable" dxfId="96"/>
    </tableStyle>
    <tableStyle name="テーブル スタイル 2" pivot="0" count="1" xr9:uid="{47ACE9CB-5004-475E-AD93-3F8F7BE3F5A8}">
      <tableStyleElement type="wholeTable" dxfId="95"/>
    </tableStyle>
    <tableStyle name="テーブル スタイル 3" pivot="0" count="1" xr9:uid="{F6B8BC90-01AB-4DD5-851E-0D30A89B4368}">
      <tableStyleElement type="totalRow" dxfId="94"/>
    </tableStyle>
    <tableStyle name="テーブル スタイル 4" pivot="0" count="1" xr9:uid="{FA70E41C-910B-4710-A180-CFF08E4C5C73}">
      <tableStyleElement type="wholeTable" dxfId="93"/>
    </tableStyle>
    <tableStyle name="テーブル スタイル 5" pivot="0" count="1" xr9:uid="{1DB43B1C-92FE-4CD9-87EC-58D86F2F0449}">
      <tableStyleElement type="totalRow" dxfId="92"/>
    </tableStyle>
  </tableStyles>
  <colors>
    <mruColors>
      <color rgb="FFFFFFE1"/>
      <color rgb="FFFFFFCC"/>
      <color rgb="FFCCFFFF"/>
      <color rgb="FF66FFFF"/>
      <color rgb="FFCFFAFF"/>
      <color rgb="FFD7F3F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fmlaLink="$P$13"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twoCellAnchor editAs="absolute">
    <xdr:from>
      <xdr:col>14</xdr:col>
      <xdr:colOff>76200</xdr:colOff>
      <xdr:row>11</xdr:row>
      <xdr:rowOff>76200</xdr:rowOff>
    </xdr:from>
    <xdr:to>
      <xdr:col>14</xdr:col>
      <xdr:colOff>2105025</xdr:colOff>
      <xdr:row>16</xdr:row>
      <xdr:rowOff>352425</xdr:rowOff>
    </xdr:to>
    <xdr:sp macro="" textlink="">
      <xdr:nvSpPr>
        <xdr:cNvPr id="2" name="Text Box 21">
          <a:extLst>
            <a:ext uri="{FF2B5EF4-FFF2-40B4-BE49-F238E27FC236}">
              <a16:creationId xmlns:a16="http://schemas.microsoft.com/office/drawing/2014/main" id="{00000000-0008-0000-0100-000002000000}"/>
            </a:ext>
          </a:extLst>
        </xdr:cNvPr>
        <xdr:cNvSpPr txBox="1">
          <a:spLocks noChangeArrowheads="1"/>
        </xdr:cNvSpPr>
      </xdr:nvSpPr>
      <xdr:spPr bwMode="auto">
        <a:xfrm>
          <a:off x="6686550" y="3924300"/>
          <a:ext cx="2028825" cy="2181225"/>
        </a:xfrm>
        <a:prstGeom prst="rect">
          <a:avLst/>
        </a:prstGeom>
        <a:solidFill>
          <a:srgbClr val="FFFF00"/>
        </a:solidFill>
        <a:ln w="9525">
          <a:solidFill>
            <a:srgbClr val="FF0000"/>
          </a:solidFill>
          <a:miter lim="800000"/>
          <a:headEnd/>
          <a:tailEnd/>
        </a:ln>
      </xdr:spPr>
      <xdr:txBody>
        <a:bodyPr vertOverflow="clip" wrap="square" lIns="36576" tIns="18288" rIns="0" bIns="0" anchor="t" upright="1"/>
        <a:lstStyle/>
        <a:p>
          <a:pPr algn="l" rtl="0">
            <a:lnSpc>
              <a:spcPts val="1300"/>
            </a:lnSpc>
            <a:defRPr sz="1000"/>
          </a:pPr>
          <a:r>
            <a:rPr lang="ja-JP" altLang="en-US" sz="1100" b="1" i="0" strike="noStrike">
              <a:solidFill>
                <a:srgbClr val="FF0000"/>
              </a:solidFill>
              <a:latin typeface="ＭＳ ゴシック"/>
              <a:ea typeface="ＭＳ ゴシック"/>
            </a:rPr>
            <a:t>　</a:t>
          </a:r>
          <a:endParaRPr lang="en-US" altLang="ja-JP" sz="1100" b="1" i="0" strike="noStrike">
            <a:solidFill>
              <a:srgbClr val="FF0000"/>
            </a:solidFill>
            <a:latin typeface="ＭＳ ゴシック"/>
            <a:ea typeface="ＭＳ ゴシック"/>
          </a:endParaRPr>
        </a:p>
        <a:p>
          <a:pPr algn="l" rtl="0">
            <a:lnSpc>
              <a:spcPts val="1300"/>
            </a:lnSpc>
            <a:defRPr sz="1000"/>
          </a:pPr>
          <a:r>
            <a:rPr lang="ja-JP" altLang="en-US" sz="1100" b="1" i="0" strike="noStrike">
              <a:solidFill>
                <a:srgbClr val="FF0000"/>
              </a:solidFill>
              <a:latin typeface="ＭＳ ゴシック"/>
              <a:ea typeface="ＭＳ ゴシック"/>
            </a:rPr>
            <a:t>　該当する区分を選択し、</a:t>
          </a:r>
          <a:endParaRPr lang="en-US" altLang="ja-JP" sz="1100" b="1" i="0" strike="noStrike">
            <a:solidFill>
              <a:srgbClr val="FF0000"/>
            </a:solidFill>
            <a:latin typeface="ＭＳ ゴシック"/>
            <a:ea typeface="ＭＳ ゴシック"/>
          </a:endParaRPr>
        </a:p>
        <a:p>
          <a:pPr algn="l" rtl="0">
            <a:lnSpc>
              <a:spcPts val="1300"/>
            </a:lnSpc>
            <a:defRPr sz="1000"/>
          </a:pPr>
          <a:r>
            <a:rPr lang="ja-JP" altLang="en-US" sz="1100" b="1" i="0" strike="noStrike">
              <a:solidFill>
                <a:srgbClr val="FF0000"/>
              </a:solidFill>
              <a:latin typeface="ＭＳ ゴシック"/>
              <a:ea typeface="ＭＳ ゴシック"/>
            </a:rPr>
            <a:t>　様式中の本文が変わった</a:t>
          </a:r>
          <a:endParaRPr lang="en-US" altLang="ja-JP" sz="1100" b="1" i="0" strike="noStrike">
            <a:solidFill>
              <a:srgbClr val="FF0000"/>
            </a:solidFill>
            <a:latin typeface="ＭＳ ゴシック"/>
            <a:ea typeface="ＭＳ ゴシック"/>
          </a:endParaRPr>
        </a:p>
        <a:p>
          <a:pPr algn="l" rtl="0">
            <a:lnSpc>
              <a:spcPts val="1300"/>
            </a:lnSpc>
            <a:defRPr sz="1000"/>
          </a:pPr>
          <a:r>
            <a:rPr lang="ja-JP" altLang="en-US" sz="1100" b="1" i="0" strike="noStrike">
              <a:solidFill>
                <a:srgbClr val="FF0000"/>
              </a:solidFill>
              <a:latin typeface="ＭＳ ゴシック"/>
              <a:ea typeface="ＭＳ ゴシック"/>
            </a:rPr>
            <a:t>　ことを確認してください。</a:t>
          </a:r>
        </a:p>
      </xdr:txBody>
    </xdr:sp>
    <xdr:clientData/>
  </xdr:twoCellAnchor>
  <mc:AlternateContent xmlns:mc="http://schemas.openxmlformats.org/markup-compatibility/2006">
    <mc:Choice xmlns:a14="http://schemas.microsoft.com/office/drawing/2010/main" Requires="a14">
      <xdr:twoCellAnchor editAs="absolute">
        <xdr:from>
          <xdr:col>14</xdr:col>
          <xdr:colOff>428625</xdr:colOff>
          <xdr:row>13</xdr:row>
          <xdr:rowOff>209550</xdr:rowOff>
        </xdr:from>
        <xdr:to>
          <xdr:col>14</xdr:col>
          <xdr:colOff>1162050</xdr:colOff>
          <xdr:row>14</xdr:row>
          <xdr:rowOff>66675</xdr:rowOff>
        </xdr:to>
        <xdr:sp macro="" textlink="">
          <xdr:nvSpPr>
            <xdr:cNvPr id="8193" name="Option Button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一般分</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428625</xdr:colOff>
          <xdr:row>14</xdr:row>
          <xdr:rowOff>161925</xdr:rowOff>
        </xdr:from>
        <xdr:to>
          <xdr:col>14</xdr:col>
          <xdr:colOff>1666875</xdr:colOff>
          <xdr:row>15</xdr:row>
          <xdr:rowOff>38100</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企画制作力向上特別分</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13</xdr:row>
          <xdr:rowOff>66675</xdr:rowOff>
        </xdr:from>
        <xdr:to>
          <xdr:col>14</xdr:col>
          <xdr:colOff>2009775</xdr:colOff>
          <xdr:row>16</xdr:row>
          <xdr:rowOff>219075</xdr:rowOff>
        </xdr:to>
        <xdr:sp macro="" textlink="">
          <xdr:nvSpPr>
            <xdr:cNvPr id="8195" name="Group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区　分</a:t>
              </a:r>
            </a:p>
          </xdr:txBody>
        </xdr:sp>
        <xdr:clientData/>
      </xdr:twoCellAnchor>
    </mc:Choice>
    <mc:Fallback/>
  </mc:AlternateContent>
  <xdr:twoCellAnchor>
    <xdr:from>
      <xdr:col>14</xdr:col>
      <xdr:colOff>85725</xdr:colOff>
      <xdr:row>0</xdr:row>
      <xdr:rowOff>38099</xdr:rowOff>
    </xdr:from>
    <xdr:to>
      <xdr:col>14</xdr:col>
      <xdr:colOff>2457451</xdr:colOff>
      <xdr:row>9</xdr:row>
      <xdr:rowOff>200025</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6696075" y="38099"/>
          <a:ext cx="2371726" cy="3248026"/>
        </a:xfrm>
        <a:prstGeom prst="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a:t>
          </a:r>
          <a:endParaRPr kumimoji="1" lang="en-US" altLang="ja-JP" sz="1100">
            <a:solidFill>
              <a:sysClr val="windowText" lastClr="000000"/>
            </a:solidFill>
          </a:endParaRPr>
        </a:p>
        <a:p>
          <a:pPr algn="l"/>
          <a:r>
            <a:rPr kumimoji="1" lang="ja-JP" altLang="en-US" sz="1100">
              <a:solidFill>
                <a:sysClr val="windowText" lastClr="000000"/>
              </a:solidFill>
            </a:rPr>
            <a:t>行の追加等を行う場合はパスワードを入力して保護を解除してください。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パスワード：</a:t>
          </a:r>
          <a:r>
            <a:rPr kumimoji="1" lang="en-US" altLang="ja-JP" sz="1100">
              <a:solidFill>
                <a:sysClr val="windowText" lastClr="000000"/>
              </a:solidFill>
            </a:rPr>
            <a:t>4164</a:t>
          </a:r>
        </a:p>
        <a:p>
          <a:pPr algn="l"/>
          <a:r>
            <a:rPr kumimoji="1" lang="ja-JP" altLang="en-US" sz="1100" baseline="0">
              <a:solidFill>
                <a:sysClr val="windowText" lastClr="000000"/>
              </a:solidFill>
            </a:rPr>
            <a:t>［校閲］タブ、もしくは保護を解除</a:t>
          </a:r>
          <a:r>
            <a:rPr kumimoji="1" lang="ja-JP" altLang="en-US" sz="1100" baseline="0">
              <a:solidFill>
                <a:sysClr val="windowText" lastClr="000000"/>
              </a:solidFill>
              <a:latin typeface="+mn-ea"/>
              <a:ea typeface="+mn-ea"/>
            </a:rPr>
            <a:t>したいシートのタブを右クリック</a:t>
          </a:r>
          <a:endParaRPr kumimoji="1" lang="en-US" altLang="ja-JP" sz="1100" baseline="0">
            <a:solidFill>
              <a:sysClr val="windowText" lastClr="000000"/>
            </a:solidFill>
            <a:latin typeface="+mn-ea"/>
            <a:ea typeface="+mn-ea"/>
          </a:endParaRPr>
        </a:p>
        <a:p>
          <a:pPr algn="l"/>
          <a:r>
            <a:rPr kumimoji="1" lang="ja-JP" altLang="en-US" sz="1100" baseline="0">
              <a:solidFill>
                <a:sysClr val="windowText" lastClr="000000"/>
              </a:solidFill>
              <a:latin typeface="+mn-ea"/>
              <a:ea typeface="+mn-ea"/>
            </a:rPr>
            <a:t>　→</a:t>
          </a:r>
          <a:r>
            <a:rPr kumimoji="1" lang="en-US" altLang="ja-JP" sz="1100" baseline="0">
              <a:solidFill>
                <a:sysClr val="windowText" lastClr="000000"/>
              </a:solidFill>
              <a:latin typeface="+mn-ea"/>
              <a:ea typeface="+mn-ea"/>
            </a:rPr>
            <a:t>[</a:t>
          </a:r>
          <a:r>
            <a:rPr kumimoji="1" lang="ja-JP" altLang="en-US" sz="1100" baseline="0">
              <a:solidFill>
                <a:sysClr val="windowText" lastClr="000000"/>
              </a:solidFill>
              <a:latin typeface="+mn-ea"/>
              <a:ea typeface="+mn-ea"/>
            </a:rPr>
            <a:t>シートの保護の解除</a:t>
          </a:r>
          <a:r>
            <a:rPr kumimoji="1" lang="en-US" altLang="ja-JP" sz="1100" baseline="0">
              <a:solidFill>
                <a:sysClr val="windowText" lastClr="000000"/>
              </a:solidFill>
              <a:latin typeface="+mn-ea"/>
              <a:ea typeface="+mn-ea"/>
            </a:rPr>
            <a:t>]</a:t>
          </a:r>
        </a:p>
        <a:p>
          <a:pPr algn="l"/>
          <a:r>
            <a:rPr kumimoji="1" lang="en-US" altLang="ja-JP" sz="1100" b="1" u="sng">
              <a:solidFill>
                <a:sysClr val="windowText" lastClr="000000"/>
              </a:solidFill>
            </a:rPr>
            <a:t>※</a:t>
          </a:r>
          <a:r>
            <a:rPr kumimoji="1" lang="ja-JP" altLang="en-US" sz="1100" b="1" u="sng">
              <a:solidFill>
                <a:sysClr val="windowText" lastClr="000000"/>
              </a:solidFill>
            </a:rPr>
            <a:t>計算式を変更、削除しないように注意してください。</a:t>
          </a:r>
          <a:endParaRPr kumimoji="1" lang="en-US" altLang="ja-JP" sz="1100" b="1" u="sng">
            <a:solidFill>
              <a:sysClr val="windowText" lastClr="000000"/>
            </a:solidFill>
          </a:endParaRPr>
        </a:p>
        <a:p>
          <a:pPr algn="l"/>
          <a:endParaRPr kumimoji="1" lang="en-US" altLang="ja-JP" sz="1100" b="1" u="sng">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印刷する際の注意事項</a:t>
          </a:r>
          <a:r>
            <a:rPr kumimoji="1" lang="en-US" altLang="ja-JP" sz="1100" b="1">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紙面の提出のために印刷する場合は、</a:t>
          </a:r>
          <a:r>
            <a:rPr kumimoji="1" lang="ja-JP" altLang="en-US" sz="1100" b="1" u="sng">
              <a:solidFill>
                <a:sysClr val="windowText" lastClr="000000"/>
              </a:solidFill>
              <a:effectLst/>
              <a:latin typeface="+mn-lt"/>
              <a:ea typeface="+mn-ea"/>
              <a:cs typeface="+mn-cs"/>
            </a:rPr>
            <a:t>印刷範囲を変更しないでください</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また</a:t>
          </a:r>
          <a:r>
            <a:rPr lang="ja-JP" altLang="en-US" b="1" u="sng">
              <a:solidFill>
                <a:sysClr val="windowText" lastClr="000000"/>
              </a:solidFill>
              <a:effectLst/>
            </a:rPr>
            <a:t>、メモ（コメント）は非表示にしたうえで印刷してください</a:t>
          </a:r>
          <a:r>
            <a:rPr lang="ja-JP" altLang="en-US">
              <a:solidFill>
                <a:sysClr val="windowText" lastClr="000000"/>
              </a:solidFill>
              <a:effectLst/>
            </a:rPr>
            <a:t>。</a:t>
          </a:r>
          <a:endParaRPr lang="ja-JP" altLang="ja-JP">
            <a:solidFill>
              <a:sysClr val="windowText" lastClr="000000"/>
            </a:solidFill>
            <a:effectLst/>
          </a:endParaRPr>
        </a:p>
        <a:p>
          <a:pPr algn="l"/>
          <a:endParaRPr kumimoji="1" lang="ja-JP" altLang="en-US" sz="1100" b="1" u="sng">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14</xdr:col>
          <xdr:colOff>428625</xdr:colOff>
          <xdr:row>15</xdr:row>
          <xdr:rowOff>152400</xdr:rowOff>
        </xdr:from>
        <xdr:to>
          <xdr:col>14</xdr:col>
          <xdr:colOff>1162050</xdr:colOff>
          <xdr:row>16</xdr:row>
          <xdr:rowOff>9525</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地域課題特別分</a:t>
              </a:r>
            </a:p>
          </xdr:txBody>
        </xdr:sp>
        <xdr:clientData/>
      </xdr:twoCellAnchor>
    </mc:Choice>
    <mc:Fallback/>
  </mc:AlternateContent>
  <xdr:twoCellAnchor>
    <xdr:from>
      <xdr:col>14</xdr:col>
      <xdr:colOff>95248</xdr:colOff>
      <xdr:row>9</xdr:row>
      <xdr:rowOff>247650</xdr:rowOff>
    </xdr:from>
    <xdr:to>
      <xdr:col>16</xdr:col>
      <xdr:colOff>409575</xdr:colOff>
      <xdr:row>11</xdr:row>
      <xdr:rowOff>19050</xdr:rowOff>
    </xdr:to>
    <xdr:sp macro="" textlink="">
      <xdr:nvSpPr>
        <xdr:cNvPr id="3" name="正方形/長方形 2">
          <a:extLst>
            <a:ext uri="{FF2B5EF4-FFF2-40B4-BE49-F238E27FC236}">
              <a16:creationId xmlns:a16="http://schemas.microsoft.com/office/drawing/2014/main" id="{4760900B-6BB9-4CBF-AE81-D21929B09390}"/>
            </a:ext>
          </a:extLst>
        </xdr:cNvPr>
        <xdr:cNvSpPr/>
      </xdr:nvSpPr>
      <xdr:spPr>
        <a:xfrm>
          <a:off x="6705598" y="3333750"/>
          <a:ext cx="3314702" cy="533400"/>
        </a:xfrm>
        <a:prstGeom prst="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rPr>
            <a:t>実績報告者（団体）内で公印省略規定がある場合、</a:t>
          </a:r>
          <a:endParaRPr kumimoji="1" lang="en-US" altLang="ja-JP" sz="1100" b="0" u="none">
            <a:solidFill>
              <a:sysClr val="windowText" lastClr="000000"/>
            </a:solidFill>
          </a:endParaRPr>
        </a:p>
        <a:p>
          <a:pPr algn="l"/>
          <a:r>
            <a:rPr kumimoji="1" lang="ja-JP" altLang="en-US" sz="1100" b="0" u="none">
              <a:solidFill>
                <a:sysClr val="windowText" lastClr="000000"/>
              </a:solidFill>
            </a:rPr>
            <a:t>記名に続けて（公印省略）等の表記をしてください。</a:t>
          </a:r>
        </a:p>
      </xdr:txBody>
    </xdr:sp>
    <xdr:clientData/>
  </xdr:twoCellAnchor>
  <xdr:twoCellAnchor editAs="absolute">
    <xdr:from>
      <xdr:col>14</xdr:col>
      <xdr:colOff>76200</xdr:colOff>
      <xdr:row>20</xdr:row>
      <xdr:rowOff>0</xdr:rowOff>
    </xdr:from>
    <xdr:to>
      <xdr:col>14</xdr:col>
      <xdr:colOff>2100263</xdr:colOff>
      <xdr:row>21</xdr:row>
      <xdr:rowOff>57150</xdr:rowOff>
    </xdr:to>
    <xdr:sp macro="" textlink="">
      <xdr:nvSpPr>
        <xdr:cNvPr id="4" name="Text Box 8">
          <a:extLst>
            <a:ext uri="{FF2B5EF4-FFF2-40B4-BE49-F238E27FC236}">
              <a16:creationId xmlns:a16="http://schemas.microsoft.com/office/drawing/2014/main" id="{C19BB156-8229-4049-81C0-D08C99F5A6AD}"/>
            </a:ext>
          </a:extLst>
        </xdr:cNvPr>
        <xdr:cNvSpPr txBox="1">
          <a:spLocks noChangeArrowheads="1"/>
        </xdr:cNvSpPr>
      </xdr:nvSpPr>
      <xdr:spPr bwMode="auto">
        <a:xfrm>
          <a:off x="6686550" y="7277100"/>
          <a:ext cx="2024063" cy="438150"/>
        </a:xfrm>
        <a:prstGeom prst="rect">
          <a:avLst/>
        </a:prstGeom>
        <a:solidFill>
          <a:srgbClr val="FFFFE1"/>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mn-ea"/>
              <a:ea typeface="+mn-ea"/>
            </a:rPr>
            <a:t>実績報告は、助成金の申請者が作成・提出してください。</a:t>
          </a:r>
          <a:endParaRPr lang="en-US" altLang="ja-JP" sz="1100" b="0" i="0" strike="noStrike">
            <a:solidFill>
              <a:srgbClr val="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14</xdr:col>
      <xdr:colOff>47625</xdr:colOff>
      <xdr:row>61</xdr:row>
      <xdr:rowOff>57149</xdr:rowOff>
    </xdr:from>
    <xdr:to>
      <xdr:col>14</xdr:col>
      <xdr:colOff>361950</xdr:colOff>
      <xdr:row>66</xdr:row>
      <xdr:rowOff>57149</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7896225" y="24145874"/>
          <a:ext cx="314325" cy="34766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14</xdr:col>
      <xdr:colOff>485775</xdr:colOff>
      <xdr:row>62</xdr:row>
      <xdr:rowOff>361950</xdr:rowOff>
    </xdr:from>
    <xdr:to>
      <xdr:col>16</xdr:col>
      <xdr:colOff>114300</xdr:colOff>
      <xdr:row>63</xdr:row>
      <xdr:rowOff>333375</xdr:rowOff>
    </xdr:to>
    <xdr:sp macro="" textlink="">
      <xdr:nvSpPr>
        <xdr:cNvPr id="7" name="Text Box 8">
          <a:extLst>
            <a:ext uri="{FF2B5EF4-FFF2-40B4-BE49-F238E27FC236}">
              <a16:creationId xmlns:a16="http://schemas.microsoft.com/office/drawing/2014/main" id="{00000000-0008-0000-0200-000007000000}"/>
            </a:ext>
          </a:extLst>
        </xdr:cNvPr>
        <xdr:cNvSpPr txBox="1">
          <a:spLocks noChangeArrowheads="1"/>
        </xdr:cNvSpPr>
      </xdr:nvSpPr>
      <xdr:spPr bwMode="auto">
        <a:xfrm>
          <a:off x="8334375" y="25403175"/>
          <a:ext cx="2352675" cy="923925"/>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algn="ctr"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助成承認額⑤を記入して下さい。</a:t>
          </a:r>
        </a:p>
        <a:p>
          <a:pPr algn="ctr"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その他は、別記様式４－３への</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ctr"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記入により自動で入力されます。</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28575</xdr:colOff>
      <xdr:row>6</xdr:row>
      <xdr:rowOff>209550</xdr:rowOff>
    </xdr:from>
    <xdr:to>
      <xdr:col>6</xdr:col>
      <xdr:colOff>133350</xdr:colOff>
      <xdr:row>6</xdr:row>
      <xdr:rowOff>600075</xdr:rowOff>
    </xdr:to>
    <xdr:sp macro="" textlink="">
      <xdr:nvSpPr>
        <xdr:cNvPr id="8501" name="AutoShape 2">
          <a:extLst>
            <a:ext uri="{FF2B5EF4-FFF2-40B4-BE49-F238E27FC236}">
              <a16:creationId xmlns:a16="http://schemas.microsoft.com/office/drawing/2014/main" id="{00000000-0008-0000-0300-000035210000}"/>
            </a:ext>
          </a:extLst>
        </xdr:cNvPr>
        <xdr:cNvSpPr>
          <a:spLocks noChangeArrowheads="1"/>
        </xdr:cNvSpPr>
      </xdr:nvSpPr>
      <xdr:spPr bwMode="auto">
        <a:xfrm>
          <a:off x="1657350" y="2514600"/>
          <a:ext cx="981075" cy="390525"/>
        </a:xfrm>
        <a:prstGeom prst="bracketPair">
          <a:avLst>
            <a:gd name="adj" fmla="val 16852"/>
          </a:avLst>
        </a:prstGeom>
        <a:noFill/>
        <a:ln w="9525">
          <a:solidFill>
            <a:srgbClr val="000000"/>
          </a:solidFill>
          <a:round/>
          <a:headEnd/>
          <a:tailEnd/>
        </a:ln>
      </xdr:spPr>
    </xdr:sp>
    <xdr:clientData/>
  </xdr:twoCellAnchor>
  <xdr:twoCellAnchor>
    <xdr:from>
      <xdr:col>7</xdr:col>
      <xdr:colOff>38100</xdr:colOff>
      <xdr:row>6</xdr:row>
      <xdr:rowOff>209550</xdr:rowOff>
    </xdr:from>
    <xdr:to>
      <xdr:col>9</xdr:col>
      <xdr:colOff>123825</xdr:colOff>
      <xdr:row>6</xdr:row>
      <xdr:rowOff>600075</xdr:rowOff>
    </xdr:to>
    <xdr:sp macro="" textlink="">
      <xdr:nvSpPr>
        <xdr:cNvPr id="8502" name="AutoShape 4">
          <a:extLst>
            <a:ext uri="{FF2B5EF4-FFF2-40B4-BE49-F238E27FC236}">
              <a16:creationId xmlns:a16="http://schemas.microsoft.com/office/drawing/2014/main" id="{00000000-0008-0000-0300-000036210000}"/>
            </a:ext>
          </a:extLst>
        </xdr:cNvPr>
        <xdr:cNvSpPr>
          <a:spLocks noChangeArrowheads="1"/>
        </xdr:cNvSpPr>
      </xdr:nvSpPr>
      <xdr:spPr bwMode="auto">
        <a:xfrm>
          <a:off x="2724150" y="2514600"/>
          <a:ext cx="981075" cy="390525"/>
        </a:xfrm>
        <a:prstGeom prst="bracketPair">
          <a:avLst>
            <a:gd name="adj" fmla="val 16852"/>
          </a:avLst>
        </a:prstGeom>
        <a:noFill/>
        <a:ln w="9525">
          <a:solidFill>
            <a:srgbClr val="000000"/>
          </a:solidFill>
          <a:round/>
          <a:headEnd/>
          <a:tailEnd/>
        </a:ln>
      </xdr:spPr>
    </xdr:sp>
    <xdr:clientData/>
  </xdr:twoCellAnchor>
  <xdr:twoCellAnchor editAs="absolute">
    <xdr:from>
      <xdr:col>18</xdr:col>
      <xdr:colOff>0</xdr:colOff>
      <xdr:row>7</xdr:row>
      <xdr:rowOff>47625</xdr:rowOff>
    </xdr:from>
    <xdr:to>
      <xdr:col>18</xdr:col>
      <xdr:colOff>304800</xdr:colOff>
      <xdr:row>12</xdr:row>
      <xdr:rowOff>1323975</xdr:rowOff>
    </xdr:to>
    <xdr:sp macro="" textlink="">
      <xdr:nvSpPr>
        <xdr:cNvPr id="8" name="右中かっこ 7">
          <a:extLst>
            <a:ext uri="{FF2B5EF4-FFF2-40B4-BE49-F238E27FC236}">
              <a16:creationId xmlns:a16="http://schemas.microsoft.com/office/drawing/2014/main" id="{00000000-0008-0000-0300-000008000000}"/>
            </a:ext>
          </a:extLst>
        </xdr:cNvPr>
        <xdr:cNvSpPr/>
      </xdr:nvSpPr>
      <xdr:spPr>
        <a:xfrm>
          <a:off x="9429750" y="3048000"/>
          <a:ext cx="314325" cy="60388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18</xdr:col>
      <xdr:colOff>356152</xdr:colOff>
      <xdr:row>9</xdr:row>
      <xdr:rowOff>723900</xdr:rowOff>
    </xdr:from>
    <xdr:to>
      <xdr:col>20</xdr:col>
      <xdr:colOff>228600</xdr:colOff>
      <xdr:row>10</xdr:row>
      <xdr:rowOff>714375</xdr:rowOff>
    </xdr:to>
    <xdr:sp macro="" textlink="">
      <xdr:nvSpPr>
        <xdr:cNvPr id="9" name="Text Box 8">
          <a:extLst>
            <a:ext uri="{FF2B5EF4-FFF2-40B4-BE49-F238E27FC236}">
              <a16:creationId xmlns:a16="http://schemas.microsoft.com/office/drawing/2014/main" id="{00000000-0008-0000-0300-000009000000}"/>
            </a:ext>
          </a:extLst>
        </xdr:cNvPr>
        <xdr:cNvSpPr txBox="1">
          <a:spLocks noChangeArrowheads="1"/>
        </xdr:cNvSpPr>
      </xdr:nvSpPr>
      <xdr:spPr bwMode="auto">
        <a:xfrm>
          <a:off x="9791701" y="5629275"/>
          <a:ext cx="1247774" cy="942975"/>
        </a:xfrm>
        <a:prstGeom prst="rect">
          <a:avLst/>
        </a:prstGeom>
        <a:solidFill>
          <a:srgbClr val="FFFF00"/>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入力内容に問題がある場合は、</a:t>
          </a:r>
          <a:r>
            <a:rPr lang="ja-JP" altLang="en-US" sz="1100" b="1" i="0" strike="noStrike">
              <a:solidFill>
                <a:srgbClr val="FF0000"/>
              </a:solidFill>
              <a:latin typeface="ＭＳ ゴシック" panose="020B0609070205080204" pitchFamily="49" charset="-128"/>
              <a:ea typeface="ＭＳ ゴシック" panose="020B0609070205080204" pitchFamily="49" charset="-128"/>
            </a:rPr>
            <a:t>注意書きが赤く着色されます</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editAs="absolute">
    <xdr:from>
      <xdr:col>18</xdr:col>
      <xdr:colOff>0</xdr:colOff>
      <xdr:row>29</xdr:row>
      <xdr:rowOff>85725</xdr:rowOff>
    </xdr:from>
    <xdr:to>
      <xdr:col>18</xdr:col>
      <xdr:colOff>285750</xdr:colOff>
      <xdr:row>33</xdr:row>
      <xdr:rowOff>76200</xdr:rowOff>
    </xdr:to>
    <xdr:sp macro="" textlink="">
      <xdr:nvSpPr>
        <xdr:cNvPr id="10" name="右中かっこ 9">
          <a:extLst>
            <a:ext uri="{FF2B5EF4-FFF2-40B4-BE49-F238E27FC236}">
              <a16:creationId xmlns:a16="http://schemas.microsoft.com/office/drawing/2014/main" id="{00000000-0008-0000-0300-00000A000000}"/>
            </a:ext>
          </a:extLst>
        </xdr:cNvPr>
        <xdr:cNvSpPr/>
      </xdr:nvSpPr>
      <xdr:spPr>
        <a:xfrm>
          <a:off x="9410700" y="17926050"/>
          <a:ext cx="314325" cy="21336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18</xdr:col>
      <xdr:colOff>356152</xdr:colOff>
      <xdr:row>29</xdr:row>
      <xdr:rowOff>752475</xdr:rowOff>
    </xdr:from>
    <xdr:to>
      <xdr:col>20</xdr:col>
      <xdr:colOff>228600</xdr:colOff>
      <xdr:row>32</xdr:row>
      <xdr:rowOff>342900</xdr:rowOff>
    </xdr:to>
    <xdr:sp macro="" textlink="">
      <xdr:nvSpPr>
        <xdr:cNvPr id="11" name="Text Box 8">
          <a:extLst>
            <a:ext uri="{FF2B5EF4-FFF2-40B4-BE49-F238E27FC236}">
              <a16:creationId xmlns:a16="http://schemas.microsoft.com/office/drawing/2014/main" id="{00000000-0008-0000-0300-00000B000000}"/>
            </a:ext>
          </a:extLst>
        </xdr:cNvPr>
        <xdr:cNvSpPr txBox="1">
          <a:spLocks noChangeArrowheads="1"/>
        </xdr:cNvSpPr>
      </xdr:nvSpPr>
      <xdr:spPr bwMode="auto">
        <a:xfrm>
          <a:off x="9791700" y="18592800"/>
          <a:ext cx="1247775" cy="942975"/>
        </a:xfrm>
        <a:prstGeom prst="rect">
          <a:avLst/>
        </a:prstGeom>
        <a:solidFill>
          <a:srgbClr val="FFFF00"/>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入力内容に問題がある場合は、</a:t>
          </a:r>
          <a:r>
            <a:rPr lang="ja-JP" altLang="en-US" sz="1100" b="1" i="0" strike="noStrike">
              <a:solidFill>
                <a:srgbClr val="FF0000"/>
              </a:solidFill>
              <a:latin typeface="ＭＳ ゴシック" panose="020B0609070205080204" pitchFamily="49" charset="-128"/>
              <a:ea typeface="ＭＳ ゴシック" panose="020B0609070205080204" pitchFamily="49" charset="-128"/>
            </a:rPr>
            <a:t>注意書きが赤く着色されます</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editAs="absolute">
    <xdr:from>
      <xdr:col>17</xdr:col>
      <xdr:colOff>152400</xdr:colOff>
      <xdr:row>58</xdr:row>
      <xdr:rowOff>9525</xdr:rowOff>
    </xdr:from>
    <xdr:to>
      <xdr:col>18</xdr:col>
      <xdr:colOff>250800</xdr:colOff>
      <xdr:row>59</xdr:row>
      <xdr:rowOff>592666</xdr:rowOff>
    </xdr:to>
    <xdr:sp macro="" textlink="">
      <xdr:nvSpPr>
        <xdr:cNvPr id="12" name="Text Box 11">
          <a:extLst>
            <a:ext uri="{FF2B5EF4-FFF2-40B4-BE49-F238E27FC236}">
              <a16:creationId xmlns:a16="http://schemas.microsoft.com/office/drawing/2014/main" id="{00000000-0008-0000-0300-00000C000000}"/>
            </a:ext>
          </a:extLst>
        </xdr:cNvPr>
        <xdr:cNvSpPr txBox="1">
          <a:spLocks noChangeArrowheads="1"/>
        </xdr:cNvSpPr>
      </xdr:nvSpPr>
      <xdr:spPr bwMode="auto">
        <a:xfrm>
          <a:off x="7458075" y="26184225"/>
          <a:ext cx="2232000" cy="830791"/>
        </a:xfrm>
        <a:prstGeom prst="rect">
          <a:avLst/>
        </a:prstGeom>
        <a:solidFill>
          <a:srgbClr val="FFFFCC"/>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該当がない場合は</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参加料等合計欄に</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｢0｣</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　</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半角</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を記入してくだ</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さい。</a:t>
          </a:r>
        </a:p>
      </xdr:txBody>
    </xdr:sp>
    <xdr:clientData/>
  </xdr:twoCellAnchor>
  <xdr:twoCellAnchor editAs="absolute">
    <xdr:from>
      <xdr:col>17</xdr:col>
      <xdr:colOff>162981</xdr:colOff>
      <xdr:row>62</xdr:row>
      <xdr:rowOff>142875</xdr:rowOff>
    </xdr:from>
    <xdr:to>
      <xdr:col>18</xdr:col>
      <xdr:colOff>261381</xdr:colOff>
      <xdr:row>70</xdr:row>
      <xdr:rowOff>95250</xdr:rowOff>
    </xdr:to>
    <xdr:sp macro="" textlink="">
      <xdr:nvSpPr>
        <xdr:cNvPr id="13" name="Text Box 12">
          <a:extLst>
            <a:ext uri="{FF2B5EF4-FFF2-40B4-BE49-F238E27FC236}">
              <a16:creationId xmlns:a16="http://schemas.microsoft.com/office/drawing/2014/main" id="{00000000-0008-0000-0300-00000D000000}"/>
            </a:ext>
          </a:extLst>
        </xdr:cNvPr>
        <xdr:cNvSpPr txBox="1">
          <a:spLocks noChangeArrowheads="1"/>
        </xdr:cNvSpPr>
      </xdr:nvSpPr>
      <xdr:spPr bwMode="auto">
        <a:xfrm>
          <a:off x="7468656" y="28098750"/>
          <a:ext cx="2232000" cy="1933575"/>
        </a:xfrm>
        <a:prstGeom prst="rect">
          <a:avLst/>
        </a:prstGeom>
        <a:solidFill>
          <a:srgbClr val="FFFFCC"/>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該当がない場合は団体名</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欄に</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半角ハイフン</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を</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記入し、金額欄に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p>
        <a:p>
          <a:pPr rtl="0"/>
          <a:r>
            <a:rPr lang="ja-JP" altLang="en-US" sz="1100" b="0" i="0">
              <a:effectLst/>
              <a:latin typeface="ＭＳ ゴシック" panose="020B0609070205080204" pitchFamily="49" charset="-128"/>
              <a:ea typeface="ＭＳ ゴシック" panose="020B0609070205080204" pitchFamily="49" charset="-128"/>
              <a:cs typeface="+mn-cs"/>
            </a:rPr>
            <a:t>　　</a:t>
          </a:r>
          <a:r>
            <a:rPr lang="ja-JP" altLang="ja-JP" sz="1100" b="0" i="0">
              <a:effectLst/>
              <a:latin typeface="ＭＳ ゴシック" panose="020B0609070205080204" pitchFamily="49" charset="-128"/>
              <a:ea typeface="ＭＳ ゴシック" panose="020B0609070205080204" pitchFamily="49" charset="-128"/>
              <a:cs typeface="+mn-cs"/>
            </a:rPr>
            <a:t>を記入してください。</a:t>
          </a:r>
          <a:endParaRPr lang="en-US" altLang="ja-JP" sz="1100" b="0" i="0">
            <a:effectLst/>
            <a:latin typeface="ＭＳ ゴシック" panose="020B0609070205080204" pitchFamily="49" charset="-128"/>
            <a:ea typeface="ＭＳ ゴシック" panose="020B0609070205080204" pitchFamily="49" charset="-128"/>
            <a:cs typeface="+mn-cs"/>
          </a:endParaRPr>
        </a:p>
        <a:p>
          <a:pPr rtl="0"/>
          <a:endParaRPr lang="en-US" altLang="ja-JP" sz="1100" b="0" i="0">
            <a:effectLst/>
            <a:latin typeface="ＭＳ ゴシック" panose="020B0609070205080204" pitchFamily="49" charset="-128"/>
            <a:ea typeface="ＭＳ ゴシック" panose="020B0609070205080204" pitchFamily="49" charset="-128"/>
            <a:cs typeface="+mn-cs"/>
          </a:endParaRPr>
        </a:p>
        <a:p>
          <a:r>
            <a:rPr lang="ja-JP" altLang="en-US" sz="1100" b="0" i="0" baseline="0">
              <a:effectLst/>
              <a:latin typeface="+mn-lt"/>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行が足りない場合は</a:t>
          </a:r>
          <a:r>
            <a:rPr lang="ja-JP" altLang="en-US" sz="1100" b="0" i="0" baseline="0">
              <a:effectLst/>
              <a:latin typeface="+mn-lt"/>
              <a:ea typeface="+mn-ea"/>
              <a:cs typeface="+mn-cs"/>
            </a:rPr>
            <a:t>、</a:t>
          </a:r>
          <a:r>
            <a:rPr lang="ja-JP" altLang="ja-JP" sz="1100" b="0" i="0" baseline="0">
              <a:effectLst/>
              <a:latin typeface="+mn-lt"/>
              <a:ea typeface="+mn-ea"/>
              <a:cs typeface="+mn-cs"/>
            </a:rPr>
            <a:t>適宜</a:t>
          </a:r>
          <a:endParaRPr lang="en-US" altLang="ja-JP" sz="1100" b="0" i="0" baseline="0">
            <a:effectLst/>
            <a:latin typeface="+mn-lt"/>
            <a:ea typeface="+mn-ea"/>
            <a:cs typeface="+mn-cs"/>
          </a:endParaRPr>
        </a:p>
        <a:p>
          <a:r>
            <a:rPr lang="ja-JP" altLang="en-US" sz="1100" b="0" i="0" baseline="0">
              <a:effectLst/>
              <a:latin typeface="+mn-lt"/>
              <a:ea typeface="+mn-ea"/>
              <a:cs typeface="+mn-cs"/>
            </a:rPr>
            <a:t>　　　</a:t>
          </a:r>
          <a:r>
            <a:rPr lang="ja-JP" altLang="ja-JP" sz="1100" b="0" i="0" baseline="0">
              <a:effectLst/>
              <a:latin typeface="+mn-lt"/>
              <a:ea typeface="+mn-ea"/>
              <a:cs typeface="+mn-cs"/>
            </a:rPr>
            <a:t>追加していただいて結構です。</a:t>
          </a:r>
          <a:endParaRPr lang="en-US" altLang="ja-JP" sz="1100" b="0" i="0" baseline="0">
            <a:effectLst/>
            <a:latin typeface="+mn-lt"/>
            <a:ea typeface="+mn-ea"/>
            <a:cs typeface="+mn-cs"/>
          </a:endParaRPr>
        </a:p>
        <a:p>
          <a:r>
            <a:rPr lang="ja-JP" altLang="ja-JP" sz="1100" b="0" i="0" baseline="0">
              <a:effectLst/>
              <a:latin typeface="+mn-lt"/>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保護解除パスワード：</a:t>
          </a:r>
          <a:r>
            <a:rPr lang="en-US" altLang="ja-JP" sz="1100" b="0" i="0" baseline="0">
              <a:effectLst/>
              <a:latin typeface="+mn-lt"/>
              <a:ea typeface="+mn-ea"/>
              <a:cs typeface="+mn-cs"/>
            </a:rPr>
            <a:t>4164</a:t>
          </a:r>
          <a:endParaRPr lang="ja-JP" altLang="ja-JP">
            <a:effectLst/>
          </a:endParaRPr>
        </a:p>
        <a:p>
          <a:r>
            <a:rPr lang="ja-JP" altLang="ja-JP" sz="1100" b="0" i="0" baseline="0">
              <a:effectLst/>
              <a:latin typeface="+mn-lt"/>
              <a:ea typeface="+mn-ea"/>
              <a:cs typeface="+mn-cs"/>
            </a:rPr>
            <a:t>　　　（計算式のずれに注意）　</a:t>
          </a:r>
          <a:endParaRPr lang="ja-JP" altLang="ja-JP">
            <a:effectLst/>
          </a:endParaRPr>
        </a:p>
      </xdr:txBody>
    </xdr:sp>
    <xdr:clientData/>
  </xdr:twoCellAnchor>
  <xdr:twoCellAnchor editAs="absolute">
    <xdr:from>
      <xdr:col>17</xdr:col>
      <xdr:colOff>152398</xdr:colOff>
      <xdr:row>41</xdr:row>
      <xdr:rowOff>9525</xdr:rowOff>
    </xdr:from>
    <xdr:to>
      <xdr:col>18</xdr:col>
      <xdr:colOff>333375</xdr:colOff>
      <xdr:row>52</xdr:row>
      <xdr:rowOff>47625</xdr:rowOff>
    </xdr:to>
    <xdr:sp macro="" textlink="">
      <xdr:nvSpPr>
        <xdr:cNvPr id="14" name="Text Box 8">
          <a:extLst>
            <a:ext uri="{FF2B5EF4-FFF2-40B4-BE49-F238E27FC236}">
              <a16:creationId xmlns:a16="http://schemas.microsoft.com/office/drawing/2014/main" id="{00000000-0008-0000-0300-00000E000000}"/>
            </a:ext>
          </a:extLst>
        </xdr:cNvPr>
        <xdr:cNvSpPr txBox="1">
          <a:spLocks noChangeArrowheads="1"/>
        </xdr:cNvSpPr>
      </xdr:nvSpPr>
      <xdr:spPr bwMode="auto">
        <a:xfrm>
          <a:off x="7458073" y="21974175"/>
          <a:ext cx="2314577" cy="2762250"/>
        </a:xfrm>
        <a:prstGeom prst="rect">
          <a:avLst/>
        </a:prstGeom>
        <a:solidFill>
          <a:srgbClr val="FFFFCC"/>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　　該当がない場合は席種欄に</a:t>
          </a: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rtl="0"/>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半角ハイフン</a:t>
          </a:r>
          <a:r>
            <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を記入し、</a:t>
          </a:r>
          <a:endParaRPr lang="ja-JP" altLang="ja-JP">
            <a:effectLst/>
          </a:endParaRPr>
        </a:p>
        <a:p>
          <a:pPr rtl="0"/>
          <a:r>
            <a:rPr lang="ja-JP" altLang="en-US" sz="1100" b="0" i="0">
              <a:effectLst/>
              <a:latin typeface="ＭＳ ゴシック" panose="020B0609070205080204" pitchFamily="49" charset="-128"/>
              <a:ea typeface="ＭＳ ゴシック" panose="020B0609070205080204" pitchFamily="49" charset="-128"/>
              <a:cs typeface="+mn-cs"/>
            </a:rPr>
            <a:t>　</a:t>
          </a:r>
          <a:r>
            <a:rPr lang="ja-JP" altLang="ja-JP" sz="1100" b="0" i="0">
              <a:effectLst/>
              <a:latin typeface="ＭＳ ゴシック" panose="020B0609070205080204" pitchFamily="49" charset="-128"/>
              <a:ea typeface="ＭＳ ゴシック" panose="020B0609070205080204" pitchFamily="49" charset="-128"/>
              <a:cs typeface="+mn-cs"/>
            </a:rPr>
            <a:t>　</a:t>
          </a:r>
          <a:r>
            <a:rPr lang="ja-JP" altLang="en-US" sz="1100" b="0" i="0">
              <a:effectLst/>
              <a:latin typeface="ＭＳ ゴシック" panose="020B0609070205080204" pitchFamily="49" charset="-128"/>
              <a:ea typeface="ＭＳ ゴシック" panose="020B0609070205080204" pitchFamily="49" charset="-128"/>
              <a:cs typeface="+mn-cs"/>
            </a:rPr>
            <a:t>単価</a:t>
          </a:r>
          <a:r>
            <a:rPr lang="ja-JP" altLang="ja-JP" sz="1100" b="0" i="0">
              <a:effectLst/>
              <a:latin typeface="ＭＳ ゴシック" panose="020B0609070205080204" pitchFamily="49" charset="-128"/>
              <a:ea typeface="ＭＳ ゴシック" panose="020B0609070205080204" pitchFamily="49" charset="-128"/>
              <a:cs typeface="+mn-cs"/>
            </a:rPr>
            <a:t>欄に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　</a:t>
          </a:r>
          <a:r>
            <a:rPr lang="en-US" altLang="ja-JP" sz="1100" b="0" i="0">
              <a:effectLst/>
              <a:latin typeface="ＭＳ ゴシック" panose="020B0609070205080204" pitchFamily="49" charset="-128"/>
              <a:ea typeface="ＭＳ ゴシック" panose="020B0609070205080204" pitchFamily="49" charset="-128"/>
              <a:cs typeface="+mn-cs"/>
            </a:rPr>
            <a:t>(</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a:t>
          </a:r>
          <a:r>
            <a:rPr lang="ja-JP" altLang="en-US" sz="1100" b="0" i="0">
              <a:effectLst/>
              <a:latin typeface="ＭＳ ゴシック" panose="020B0609070205080204" pitchFamily="49" charset="-128"/>
              <a:ea typeface="ＭＳ ゴシック" panose="020B0609070205080204" pitchFamily="49" charset="-128"/>
              <a:cs typeface="+mn-cs"/>
            </a:rPr>
            <a:t>　</a:t>
          </a:r>
          <a:r>
            <a:rPr lang="ja-JP" altLang="ja-JP" sz="1100" b="0" i="0">
              <a:effectLst/>
              <a:latin typeface="ＭＳ ゴシック" panose="020B0609070205080204" pitchFamily="49" charset="-128"/>
              <a:ea typeface="ＭＳ ゴシック" panose="020B0609070205080204" pitchFamily="49" charset="-128"/>
              <a:cs typeface="+mn-cs"/>
            </a:rPr>
            <a:t>を記入してください。</a:t>
          </a:r>
          <a:endParaRPr lang="en-US" altLang="ja-JP" sz="1100" b="0" i="0">
            <a:effectLst/>
            <a:latin typeface="ＭＳ ゴシック" panose="020B0609070205080204" pitchFamily="49" charset="-128"/>
            <a:ea typeface="ＭＳ ゴシック" panose="020B0609070205080204" pitchFamily="49" charset="-128"/>
            <a:cs typeface="+mn-cs"/>
          </a:endParaRPr>
        </a:p>
        <a:p>
          <a:pPr algn="l" rtl="0">
            <a:lnSpc>
              <a:spcPts val="1400"/>
            </a:lnSpc>
            <a:defRPr sz="1000"/>
          </a:pP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r>
            <a:rPr lang="ja-JP" altLang="en-US" sz="1100" b="0" i="0" baseline="0">
              <a:effectLst/>
              <a:latin typeface="+mn-lt"/>
              <a:ea typeface="+mn-ea"/>
              <a:cs typeface="+mn-cs"/>
            </a:rPr>
            <a:t>　　　</a:t>
          </a:r>
          <a:r>
            <a:rPr lang="en-US" altLang="ja-JP" sz="1100" b="0" i="0" baseline="0">
              <a:effectLst/>
              <a:latin typeface="+mn-lt"/>
              <a:ea typeface="+mn-ea"/>
              <a:cs typeface="+mn-cs"/>
            </a:rPr>
            <a:t>※</a:t>
          </a:r>
          <a:r>
            <a:rPr lang="ja-JP" altLang="en-US" sz="1100" b="0" i="0" baseline="0">
              <a:effectLst/>
              <a:latin typeface="+mn-lt"/>
              <a:ea typeface="+mn-ea"/>
              <a:cs typeface="+mn-cs"/>
            </a:rPr>
            <a:t>行が足りない場合は、適宜</a:t>
          </a:r>
          <a:endParaRPr lang="ja-JP" altLang="ja-JP">
            <a:effectLst/>
          </a:endParaRPr>
        </a:p>
        <a:p>
          <a:r>
            <a:rPr lang="ja-JP" altLang="ja-JP" sz="1100" b="0" i="0" baseline="0">
              <a:effectLst/>
              <a:latin typeface="+mn-lt"/>
              <a:ea typeface="+mn-ea"/>
              <a:cs typeface="+mn-cs"/>
            </a:rPr>
            <a:t>　　　追加していただいて結構です。</a:t>
          </a:r>
          <a:endParaRPr lang="en-US" altLang="ja-JP" sz="1100" b="0" i="0" baseline="0">
            <a:effectLst/>
            <a:latin typeface="+mn-lt"/>
            <a:ea typeface="+mn-ea"/>
            <a:cs typeface="+mn-cs"/>
          </a:endParaRPr>
        </a:p>
        <a:p>
          <a:r>
            <a:rPr lang="ja-JP" altLang="en-US" sz="1100" b="0" i="0" baseline="0">
              <a:effectLst/>
              <a:latin typeface="+mn-lt"/>
              <a:ea typeface="+mn-ea"/>
              <a:cs typeface="+mn-cs"/>
            </a:rPr>
            <a:t>         </a:t>
          </a:r>
          <a:r>
            <a:rPr lang="en-US" altLang="ja-JP" sz="1100" b="0" i="0" baseline="0">
              <a:effectLst/>
              <a:latin typeface="+mn-lt"/>
              <a:ea typeface="+mn-ea"/>
              <a:cs typeface="+mn-cs"/>
            </a:rPr>
            <a:t>※</a:t>
          </a:r>
          <a:r>
            <a:rPr lang="ja-JP" altLang="en-US" sz="1100" b="0" i="0" baseline="0">
              <a:effectLst/>
              <a:latin typeface="+mn-lt"/>
              <a:ea typeface="+mn-ea"/>
              <a:cs typeface="+mn-cs"/>
            </a:rPr>
            <a:t>保護解除パスワード：</a:t>
          </a:r>
          <a:r>
            <a:rPr lang="en-US" altLang="ja-JP" sz="1100" b="0" i="0" baseline="0">
              <a:effectLst/>
              <a:latin typeface="+mn-lt"/>
              <a:ea typeface="+mn-ea"/>
              <a:cs typeface="+mn-cs"/>
            </a:rPr>
            <a:t>4164</a:t>
          </a:r>
          <a:endParaRPr lang="ja-JP" altLang="ja-JP">
            <a:effectLst/>
          </a:endParaRPr>
        </a:p>
        <a:p>
          <a:r>
            <a:rPr lang="ja-JP" altLang="ja-JP" sz="1100" b="0" i="0" baseline="0">
              <a:effectLst/>
              <a:latin typeface="+mn-lt"/>
              <a:ea typeface="+mn-ea"/>
              <a:cs typeface="+mn-cs"/>
            </a:rPr>
            <a:t>　　　（計算式のずれに注意）　</a:t>
          </a:r>
          <a:endParaRPr lang="ja-JP" altLang="ja-JP">
            <a:effectLst/>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［校閲］タブ、もしくは保護</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を解除したいシートのタブ</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を右クリック→</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シートの</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保護の解除</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endParaRPr lang="ja-JP" altLang="en-US" sz="11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14</xdr:col>
      <xdr:colOff>41710</xdr:colOff>
      <xdr:row>7</xdr:row>
      <xdr:rowOff>45648</xdr:rowOff>
    </xdr:from>
    <xdr:ext cx="203645" cy="4213974"/>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10614460" y="1436298"/>
          <a:ext cx="203645" cy="4213974"/>
        </a:xfrm>
        <a:prstGeom prst="rect">
          <a:avLst/>
        </a:prstGeom>
        <a:noFill/>
        <a:ln w="9525">
          <a:noFill/>
          <a:miter lim="800000"/>
          <a:headEnd/>
          <a:tailEnd/>
        </a:ln>
      </xdr:spPr>
      <xdr:txBody>
        <a:bodyPr vertOverflow="clip" vert="vert" wrap="none" lIns="0" tIns="22860" rIns="36576" bIns="22860" anchor="t" upright="1">
          <a:spAutoFit/>
        </a:bodyPr>
        <a:lstStyle/>
        <a:p>
          <a:pPr algn="ctr" rtl="0">
            <a:defRPr sz="1000"/>
          </a:pP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令和９年度 </a:t>
          </a:r>
          <a:r>
            <a:rPr lang="ja-JP" altLang="en-US" sz="1000" b="0" i="0" strike="noStrike">
              <a:solidFill>
                <a:srgbClr val="000000"/>
              </a:solidFill>
              <a:latin typeface="ＭＳ ゴシック" panose="020B0609070205080204" pitchFamily="49" charset="-128"/>
              <a:ea typeface="ＭＳ ゴシック" panose="020B0609070205080204" pitchFamily="49" charset="-128"/>
            </a:rPr>
            <a:t>地域の文化・芸術活動助成事業 創造プログラム</a:t>
          </a:r>
          <a:r>
            <a:rPr lang="ja-JP" altLang="en-US" sz="1000" b="0" i="0" strike="noStrike">
              <a:solidFill>
                <a:srgbClr val="FF0000"/>
              </a:solidFill>
              <a:latin typeface="ＭＳ ゴシック" panose="020B0609070205080204" pitchFamily="49" charset="-128"/>
              <a:ea typeface="ＭＳ ゴシック" panose="020B0609070205080204" pitchFamily="49" charset="-128"/>
            </a:rPr>
            <a:t> </a:t>
          </a:r>
          <a:r>
            <a:rPr lang="ja-JP" altLang="en-US" sz="1000" b="0" i="0" strike="noStrike">
              <a:solidFill>
                <a:srgbClr val="000000"/>
              </a:solidFill>
              <a:latin typeface="ＭＳ ゴシック" panose="020B0609070205080204" pitchFamily="49" charset="-128"/>
              <a:ea typeface="ＭＳ ゴシック" panose="020B0609070205080204" pitchFamily="49" charset="-128"/>
            </a:rPr>
            <a:t>実績報告書</a:t>
          </a:r>
        </a:p>
      </xdr:txBody>
    </xdr:sp>
    <xdr:clientData/>
  </xdr:oneCellAnchor>
  <xdr:oneCellAnchor>
    <xdr:from>
      <xdr:col>14</xdr:col>
      <xdr:colOff>28575</xdr:colOff>
      <xdr:row>0</xdr:row>
      <xdr:rowOff>75647</xdr:rowOff>
    </xdr:from>
    <xdr:ext cx="203645" cy="943848"/>
    <xdr:sp macro="" textlink="">
      <xdr:nvSpPr>
        <xdr:cNvPr id="3" name="Text Box 1">
          <a:extLst>
            <a:ext uri="{FF2B5EF4-FFF2-40B4-BE49-F238E27FC236}">
              <a16:creationId xmlns:a16="http://schemas.microsoft.com/office/drawing/2014/main" id="{00000000-0008-0000-0500-000003000000}"/>
            </a:ext>
          </a:extLst>
        </xdr:cNvPr>
        <xdr:cNvSpPr txBox="1">
          <a:spLocks noChangeArrowheads="1"/>
        </xdr:cNvSpPr>
      </xdr:nvSpPr>
      <xdr:spPr bwMode="auto">
        <a:xfrm>
          <a:off x="10601325" y="75647"/>
          <a:ext cx="203645" cy="943848"/>
        </a:xfrm>
        <a:prstGeom prst="rect">
          <a:avLst/>
        </a:prstGeom>
        <a:noFill/>
        <a:ln w="9525">
          <a:noFill/>
          <a:miter lim="800000"/>
          <a:headEnd/>
          <a:tailEnd/>
        </a:ln>
      </xdr:spPr>
      <xdr:txBody>
        <a:bodyPr vertOverflow="clip" vert="vert" wrap="none" lIns="0" tIns="22860" rIns="36576" bIns="22860" anchor="b" upright="1">
          <a:spAutoFit/>
        </a:bodyPr>
        <a:lstStyle/>
        <a:p>
          <a:pPr algn="ctr" rtl="0">
            <a:defRPr sz="1000"/>
          </a:pPr>
          <a:r>
            <a:rPr lang="ja-JP" altLang="en-US" sz="1000" b="0" i="0" strike="noStrike">
              <a:solidFill>
                <a:srgbClr val="000000"/>
              </a:solidFill>
              <a:latin typeface="ＭＳ ゴシック" panose="020B0609070205080204" pitchFamily="49" charset="-128"/>
              <a:ea typeface="ＭＳ ゴシック" panose="020B0609070205080204" pitchFamily="49" charset="-128"/>
            </a:rPr>
            <a:t>別記様式４－４</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E5D368-3A6A-4447-A791-B2E072797619}" name="テーブル2" displayName="テーブル2" ref="A5:N22" totalsRowCount="1" headerRowDxfId="91" dataDxfId="89" totalsRowDxfId="87" headerRowBorderDxfId="90" tableBorderDxfId="88" headerRowCellStyle="桁区切り 2">
  <autoFilter ref="A5:N21" xr:uid="{FE2620DF-A498-4C2A-A95D-4788E1DDD13C}"/>
  <tableColumns count="14">
    <tableColumn id="1" xr3:uid="{7BC586AA-FB6E-48F7-A929-B667F420130A}" name="番号" totalsRowLabel="合計" dataDxfId="86" totalsRowDxfId="85" dataCellStyle="標準 2"/>
    <tableColumn id="2" xr3:uid="{7CB5E4A2-9AE0-4310-9E1F-CB107A807209}" name="請求・支払先" dataDxfId="84" totalsRowDxfId="83" dataCellStyle="標準_蕨野行実績報告資料"/>
    <tableColumn id="3" xr3:uid="{660C4203-6ED5-4100-BF3A-FCFED959B8E9}" name="日付" dataDxfId="82" totalsRowDxfId="81" dataCellStyle="標準_蕨野行実績報告資料"/>
    <tableColumn id="4" xr3:uid="{73194803-AB17-4E13-A0C2-7C6F30CC2F25}" name="請求・_x000a_支払額" totalsRowFunction="sum" dataDxfId="80" totalsRowDxfId="79" dataCellStyle="桁区切り 2"/>
    <tableColumn id="5" xr3:uid="{C22AE68F-BD3D-4987-B1B9-63F62543646A}" name="出演費又は展示品等借上料" totalsRowFunction="sum" dataDxfId="78" totalsRowDxfId="77" dataCellStyle="標準 2"/>
    <tableColumn id="6" xr3:uid="{32A53B31-E6B8-43D1-AAFA-6C2E7EF61DFD}" name="音楽・文芸費" totalsRowFunction="sum" dataDxfId="76" totalsRowDxfId="75" dataCellStyle="標準 2"/>
    <tableColumn id="7" xr3:uid="{33DA62C4-6317-4EE9-84DA-B3298AF61BF6}" name="設営・舞台費" totalsRowFunction="sum" dataDxfId="74" totalsRowDxfId="73" dataCellStyle="桁区切り 2"/>
    <tableColumn id="8" xr3:uid="{F05546BD-D957-4B3B-B250-27797B1E8CBD}" name="謝金・旅費・通信費" totalsRowFunction="sum" dataDxfId="72" totalsRowDxfId="71" dataCellStyle="桁区切り 2"/>
    <tableColumn id="9" xr3:uid="{4FC6E8D3-4D5A-438D-AAEC-D960FF5A8E7B}" name="宣伝・印刷費" totalsRowFunction="sum" dataDxfId="70" totalsRowDxfId="69" dataCellStyle="桁区切り 2"/>
    <tableColumn id="10" xr3:uid="{4E64E557-B001-4956-A3FA-0E79BADF4E0B}" name="記録費" totalsRowFunction="sum" dataDxfId="68" totalsRowDxfId="67" dataCellStyle="桁区切り 2"/>
    <tableColumn id="11" xr3:uid="{C4F5CA7F-13C4-49BE-BD02-8AD8C8193AC5}" name="保険料" totalsRowFunction="sum" dataDxfId="66" totalsRowDxfId="65" dataCellStyle="桁区切り 2"/>
    <tableColumn id="12" xr3:uid="{123B8F24-BD60-4110-B9FF-B7C91B185604}" name="企画・制作費_x000a_(直営・委託)" totalsRowFunction="sum" dataDxfId="64" totalsRowDxfId="63" dataCellStyle="桁区切り 2"/>
    <tableColumn id="13" xr3:uid="{48C0B687-B299-4AD9-8BFB-F9E057D5A593}" name="助成対象外経費" totalsRowFunction="sum" dataDxfId="62" totalsRowDxfId="61" dataCellStyle="桁区切り 2">
      <calculatedColumnFormula>IF(D6-SUM(E6:L6)=0,"",D6-SUM(E6:L6))</calculatedColumnFormula>
    </tableColumn>
    <tableColumn id="14" xr3:uid="{4491C80C-3003-4CB3-81BE-CD873C468080}" name="備考" dataDxfId="60" totalsRowDxfId="59" dataCellStyle="標準 2"/>
  </tableColumns>
  <tableStyleInfo name="テーブル スタイル 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E4B30-C015-4C14-9E20-771F014FD602}">
  <dimension ref="A1:V3"/>
  <sheetViews>
    <sheetView workbookViewId="0">
      <selection activeCell="K1" sqref="K1"/>
    </sheetView>
  </sheetViews>
  <sheetFormatPr defaultColWidth="9" defaultRowHeight="13.5"/>
  <cols>
    <col min="1" max="14" width="9" style="30" customWidth="1"/>
    <col min="15" max="16384" width="9" style="30"/>
  </cols>
  <sheetData>
    <row r="1" spans="1:22" s="32" customFormat="1">
      <c r="A1" s="32" t="s">
        <v>0</v>
      </c>
      <c r="B1" s="32" t="s">
        <v>1</v>
      </c>
      <c r="C1" s="32" t="s">
        <v>2</v>
      </c>
      <c r="D1" s="32" t="s">
        <v>3</v>
      </c>
      <c r="E1" s="32" t="s">
        <v>4</v>
      </c>
      <c r="F1" s="32" t="s">
        <v>5</v>
      </c>
      <c r="G1" s="32" t="s">
        <v>6</v>
      </c>
      <c r="H1" s="32" t="s">
        <v>7</v>
      </c>
      <c r="I1" s="32" t="s">
        <v>8</v>
      </c>
      <c r="J1" s="32" t="s">
        <v>9</v>
      </c>
      <c r="K1" s="32" t="s">
        <v>10</v>
      </c>
      <c r="L1" s="32" t="s">
        <v>11</v>
      </c>
      <c r="M1" s="32" t="s">
        <v>12</v>
      </c>
      <c r="N1" s="32" t="s">
        <v>13</v>
      </c>
      <c r="O1" s="32" t="s">
        <v>14</v>
      </c>
      <c r="P1" s="32" t="s">
        <v>15</v>
      </c>
      <c r="Q1" s="32" t="s">
        <v>16</v>
      </c>
      <c r="R1" s="32" t="s">
        <v>17</v>
      </c>
      <c r="S1" s="32" t="s">
        <v>18</v>
      </c>
      <c r="T1" s="32" t="s">
        <v>19</v>
      </c>
      <c r="U1" s="32" t="s">
        <v>20</v>
      </c>
      <c r="V1" s="32" t="s">
        <v>21</v>
      </c>
    </row>
    <row r="2" spans="1:22" ht="14.25" customHeight="1">
      <c r="A2" s="30">
        <f>'別記様式４－２'!B3</f>
        <v>0</v>
      </c>
      <c r="B2" s="30" t="str">
        <f>IF('別記様式４－１'!P13=1,"創造(一般)","創造(特別)")</f>
        <v>創造(一般)</v>
      </c>
      <c r="C2" s="30" t="str">
        <f>'別記様式４－１'!$P$3</f>
        <v>令和年月日</v>
      </c>
      <c r="D2" s="30" t="str">
        <f>'別記様式４－１'!$P$2</f>
        <v>貴信</v>
      </c>
      <c r="E2" s="30" t="str">
        <f>'別記様式４－２'!$B$62</f>
        <v/>
      </c>
      <c r="F2" s="30">
        <f>'別記様式４－２'!$B$67</f>
        <v>0</v>
      </c>
      <c r="G2" s="30">
        <f>'別記様式４－２'!$B$14</f>
        <v>0</v>
      </c>
      <c r="H2" s="30">
        <f>'別記様式４－２'!$E$14</f>
        <v>0</v>
      </c>
      <c r="I2" s="30" t="str">
        <f>'別記様式４－３'!V42&amp;'別記様式４－３'!V49</f>
        <v/>
      </c>
      <c r="J2" s="30" t="str">
        <f>'別記様式４－３'!P56</f>
        <v/>
      </c>
      <c r="K2" s="30">
        <f>'別記様式４－３'!$D$59</f>
        <v>0</v>
      </c>
      <c r="L2" s="30">
        <f>'別記様式４－２'!$J$16</f>
        <v>0</v>
      </c>
      <c r="M2" s="30">
        <f>'別記様式４－２'!$J$21</f>
        <v>0</v>
      </c>
      <c r="N2" s="30">
        <f>'別記様式４－２'!$M$21</f>
        <v>0</v>
      </c>
      <c r="O2" s="30">
        <f>'別記様式４－２'!$C$71</f>
        <v>0</v>
      </c>
      <c r="P2" s="30">
        <f>'別記様式４－２'!$C$70</f>
        <v>0</v>
      </c>
      <c r="Q2" s="30">
        <f>'別記様式４－２'!$K$71</f>
        <v>0</v>
      </c>
      <c r="R2" s="30">
        <f>'別記様式４－２'!$K$70</f>
        <v>0</v>
      </c>
      <c r="S2" s="30">
        <f>'別記様式４－２'!$B$73</f>
        <v>0</v>
      </c>
      <c r="T2" s="30">
        <f>'別記様式４－２'!$C$72</f>
        <v>0</v>
      </c>
      <c r="U2" s="30">
        <f>'別記様式４－２'!$C$74</f>
        <v>0</v>
      </c>
      <c r="V2" s="30">
        <f>'別記様式４－２'!$C$75</f>
        <v>0</v>
      </c>
    </row>
    <row r="3" spans="1:22" ht="14.25" customHeight="1"/>
  </sheetData>
  <sheetProtection algorithmName="SHA-512" hashValue="aGFGkN2Iyknkx9xsVarQWdnGS6MDeuaQ3AQ9ta181+HJcOwAtZaT0430zZayHIOxf2pjjrGGVyAqJHdTTNgiYA==" saltValue="J/NrggGg10yO0Zb8U4t9nQ==" spinCount="100000"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BC14D-9605-4FAE-83B1-450256B60049}">
  <dimension ref="A1:P28"/>
  <sheetViews>
    <sheetView tabSelected="1" view="pageBreakPreview" zoomScaleNormal="100" zoomScaleSheetLayoutView="100" workbookViewId="0">
      <selection activeCell="T12" sqref="T12"/>
    </sheetView>
  </sheetViews>
  <sheetFormatPr defaultColWidth="9" defaultRowHeight="30" customHeight="1"/>
  <cols>
    <col min="1" max="1" width="10.625" style="43" customWidth="1"/>
    <col min="2" max="2" width="11.375" style="43" customWidth="1"/>
    <col min="3" max="3" width="4.625" style="43" customWidth="1"/>
    <col min="4" max="4" width="10.625" style="43" customWidth="1"/>
    <col min="5" max="5" width="11.625" style="43" customWidth="1"/>
    <col min="6" max="6" width="5.75" style="43" customWidth="1"/>
    <col min="7" max="7" width="5.125" style="43" customWidth="1"/>
    <col min="8" max="8" width="5.25" style="43" customWidth="1"/>
    <col min="9" max="14" width="3.625" style="43" customWidth="1"/>
    <col min="15" max="15" width="32.75" style="43" customWidth="1"/>
    <col min="16" max="16" width="6.625" style="43" customWidth="1"/>
    <col min="17" max="16384" width="9" style="43"/>
  </cols>
  <sheetData>
    <row r="1" spans="1:16" ht="30" customHeight="1">
      <c r="N1" s="44"/>
    </row>
    <row r="2" spans="1:16" ht="30" customHeight="1">
      <c r="C2" s="45"/>
      <c r="D2" s="45"/>
      <c r="E2" s="45"/>
      <c r="F2" s="45"/>
      <c r="G2" s="45"/>
      <c r="H2" s="216"/>
      <c r="I2" s="216"/>
      <c r="J2" s="216"/>
      <c r="K2" s="45" t="s">
        <v>22</v>
      </c>
      <c r="L2" s="217"/>
      <c r="M2" s="217"/>
      <c r="N2" s="45" t="s">
        <v>23</v>
      </c>
      <c r="P2" s="210" t="str">
        <f>IF(AND($H$2="",$L$2=""),"貴信",$H$2&amp;"第"&amp;IF($L$2&lt;=9,DBCS($L$2),ASC($L$2))&amp;"号")</f>
        <v>貴信</v>
      </c>
    </row>
    <row r="3" spans="1:16" ht="30" customHeight="1">
      <c r="C3" s="45"/>
      <c r="D3" s="45"/>
      <c r="E3" s="45"/>
      <c r="F3" s="45"/>
      <c r="G3" s="45"/>
      <c r="H3" s="45" t="s">
        <v>24</v>
      </c>
      <c r="I3" s="188"/>
      <c r="J3" s="45" t="s">
        <v>25</v>
      </c>
      <c r="K3" s="188"/>
      <c r="L3" s="45" t="s">
        <v>26</v>
      </c>
      <c r="M3" s="188"/>
      <c r="N3" s="45" t="s">
        <v>27</v>
      </c>
      <c r="P3" s="43" t="str">
        <f>DBCS("令和"&amp;$I$3&amp;"年")&amp;IF($K$3&lt;=9,DBCS($K$3),ASC($K$3))&amp;"月"&amp;IF($M$3&lt;=9,
DBCS($M$3),ASC($M$3))&amp;"日"</f>
        <v>令和年月日</v>
      </c>
    </row>
    <row r="5" spans="1:16" ht="17.100000000000001" customHeight="1">
      <c r="A5" s="218" t="s">
        <v>28</v>
      </c>
      <c r="B5" s="218"/>
      <c r="C5" s="218"/>
    </row>
    <row r="6" spans="1:16" ht="17.100000000000001" customHeight="1">
      <c r="A6" s="46" t="s">
        <v>29</v>
      </c>
      <c r="B6" s="219" t="s">
        <v>30</v>
      </c>
      <c r="C6" s="219"/>
      <c r="D6" s="189" t="s">
        <v>31</v>
      </c>
      <c r="E6" s="47"/>
      <c r="F6" s="47"/>
      <c r="G6" s="47"/>
      <c r="H6" s="47"/>
      <c r="I6" s="47"/>
      <c r="J6" s="47"/>
      <c r="K6" s="47"/>
      <c r="L6" s="47"/>
      <c r="M6" s="47"/>
      <c r="N6" s="47"/>
    </row>
    <row r="9" spans="1:16" ht="30" customHeight="1">
      <c r="D9" s="45"/>
      <c r="E9" s="45"/>
      <c r="F9" s="45"/>
      <c r="G9" s="48" t="s">
        <v>32</v>
      </c>
    </row>
    <row r="10" spans="1:16" ht="30" customHeight="1">
      <c r="B10" s="220" t="s">
        <v>33</v>
      </c>
      <c r="C10" s="220"/>
      <c r="D10" s="220"/>
      <c r="E10" s="220"/>
      <c r="F10" s="220"/>
      <c r="G10" s="220"/>
      <c r="H10" s="220"/>
      <c r="I10" s="220"/>
      <c r="J10" s="220"/>
      <c r="K10" s="45"/>
      <c r="L10" s="45"/>
      <c r="M10" s="45"/>
    </row>
    <row r="13" spans="1:16" ht="30" customHeight="1">
      <c r="A13" s="215" t="s">
        <v>254</v>
      </c>
      <c r="B13" s="215"/>
      <c r="C13" s="215"/>
      <c r="D13" s="215"/>
      <c r="E13" s="215"/>
      <c r="F13" s="215"/>
      <c r="G13" s="215"/>
      <c r="H13" s="215"/>
      <c r="I13" s="215"/>
      <c r="J13" s="215"/>
      <c r="K13" s="215"/>
      <c r="L13" s="215"/>
      <c r="M13" s="215"/>
      <c r="N13" s="215"/>
      <c r="P13" s="43">
        <v>1</v>
      </c>
    </row>
    <row r="15" spans="1:16" ht="30" customHeight="1">
      <c r="A15" s="221" t="str">
        <f>"　令和９年４月１日付けで助成決定を受けた創造プログラム（"&amp;IF(P13=1,"一般分",IF(P13=2,"企画制作力向上特別分","地域課題対処特別分"))&amp;"）については、事業が終了しましたので、その概要について別紙のとおり報告します。"</f>
        <v>　令和９年４月１日付けで助成決定を受けた創造プログラム（一般分）については、事業が終了しましたので、その概要について別紙のとおり報告します。</v>
      </c>
      <c r="B15" s="221"/>
      <c r="C15" s="221"/>
      <c r="D15" s="221"/>
      <c r="E15" s="221"/>
      <c r="F15" s="221"/>
      <c r="G15" s="221"/>
      <c r="H15" s="222"/>
      <c r="I15" s="221"/>
      <c r="J15" s="221"/>
      <c r="K15" s="221"/>
      <c r="L15" s="221"/>
      <c r="M15" s="221"/>
      <c r="N15" s="221"/>
      <c r="O15" s="49"/>
    </row>
    <row r="16" spans="1:16" ht="30" customHeight="1">
      <c r="A16" s="50"/>
      <c r="B16" s="50"/>
      <c r="C16" s="50"/>
      <c r="D16" s="50"/>
      <c r="E16" s="50"/>
      <c r="F16" s="50"/>
      <c r="G16" s="50"/>
    </row>
    <row r="17" spans="1:14" ht="30" customHeight="1">
      <c r="A17" s="50"/>
      <c r="B17" s="50"/>
      <c r="C17" s="50"/>
      <c r="D17" s="50"/>
      <c r="E17" s="50"/>
      <c r="F17" s="50"/>
      <c r="G17" s="50"/>
    </row>
    <row r="18" spans="1:14" ht="30" customHeight="1">
      <c r="A18" s="50"/>
      <c r="B18" s="50"/>
      <c r="C18" s="50"/>
      <c r="D18" s="50"/>
      <c r="E18" s="50"/>
      <c r="F18" s="50"/>
    </row>
    <row r="20" spans="1:14" ht="30" customHeight="1" thickBot="1"/>
    <row r="21" spans="1:14" ht="30" customHeight="1">
      <c r="C21" s="223" t="s">
        <v>34</v>
      </c>
      <c r="D21" s="226" t="s">
        <v>35</v>
      </c>
      <c r="E21" s="227"/>
      <c r="F21" s="51" t="s">
        <v>36</v>
      </c>
      <c r="G21" s="230"/>
      <c r="H21" s="231"/>
      <c r="I21" s="231"/>
      <c r="J21" s="231"/>
      <c r="K21" s="231"/>
      <c r="L21" s="231"/>
      <c r="M21" s="231"/>
      <c r="N21" s="232"/>
    </row>
    <row r="22" spans="1:14" ht="30" customHeight="1">
      <c r="C22" s="224"/>
      <c r="D22" s="228"/>
      <c r="E22" s="229"/>
      <c r="F22" s="52" t="s">
        <v>37</v>
      </c>
      <c r="G22" s="233"/>
      <c r="H22" s="233"/>
      <c r="I22" s="233"/>
      <c r="J22" s="233"/>
      <c r="K22" s="233"/>
      <c r="L22" s="233"/>
      <c r="M22" s="233"/>
      <c r="N22" s="234"/>
    </row>
    <row r="23" spans="1:14" ht="30" customHeight="1">
      <c r="C23" s="224"/>
      <c r="D23" s="228" t="s">
        <v>38</v>
      </c>
      <c r="E23" s="229"/>
      <c r="F23" s="235"/>
      <c r="G23" s="236"/>
      <c r="H23" s="236"/>
      <c r="I23" s="236"/>
      <c r="J23" s="236"/>
      <c r="K23" s="236"/>
      <c r="L23" s="236"/>
      <c r="M23" s="236"/>
      <c r="N23" s="237"/>
    </row>
    <row r="24" spans="1:14" ht="39.950000000000003" customHeight="1">
      <c r="C24" s="224"/>
      <c r="D24" s="228" t="s">
        <v>39</v>
      </c>
      <c r="E24" s="229"/>
      <c r="F24" s="53" t="s">
        <v>40</v>
      </c>
      <c r="G24" s="238"/>
      <c r="H24" s="239"/>
      <c r="I24" s="228" t="s">
        <v>41</v>
      </c>
      <c r="J24" s="240"/>
      <c r="K24" s="242"/>
      <c r="L24" s="243"/>
      <c r="M24" s="243"/>
      <c r="N24" s="244"/>
    </row>
    <row r="25" spans="1:14" ht="30" customHeight="1">
      <c r="C25" s="224"/>
      <c r="D25" s="228" t="s">
        <v>42</v>
      </c>
      <c r="E25" s="229"/>
      <c r="F25" s="245"/>
      <c r="G25" s="246"/>
      <c r="H25" s="246"/>
      <c r="I25" s="246"/>
      <c r="J25" s="246"/>
      <c r="K25" s="246"/>
      <c r="L25" s="246"/>
      <c r="M25" s="246"/>
      <c r="N25" s="247"/>
    </row>
    <row r="26" spans="1:14" ht="30" customHeight="1">
      <c r="C26" s="224"/>
      <c r="D26" s="228" t="s">
        <v>43</v>
      </c>
      <c r="E26" s="229"/>
      <c r="F26" s="245"/>
      <c r="G26" s="246"/>
      <c r="H26" s="246"/>
      <c r="I26" s="246"/>
      <c r="J26" s="246"/>
      <c r="K26" s="246"/>
      <c r="L26" s="246"/>
      <c r="M26" s="246"/>
      <c r="N26" s="247"/>
    </row>
    <row r="27" spans="1:14" ht="30" customHeight="1" thickBot="1">
      <c r="C27" s="225"/>
      <c r="D27" s="248" t="s">
        <v>44</v>
      </c>
      <c r="E27" s="249"/>
      <c r="F27" s="250"/>
      <c r="G27" s="251"/>
      <c r="H27" s="251"/>
      <c r="I27" s="251"/>
      <c r="J27" s="251"/>
      <c r="K27" s="251"/>
      <c r="L27" s="251"/>
      <c r="M27" s="251"/>
      <c r="N27" s="252"/>
    </row>
    <row r="28" spans="1:14" ht="21" customHeight="1">
      <c r="A28" s="241" t="s">
        <v>45</v>
      </c>
      <c r="B28" s="241"/>
      <c r="C28" s="241"/>
      <c r="D28" s="241"/>
      <c r="E28" s="241"/>
      <c r="F28" s="241"/>
      <c r="G28" s="241"/>
      <c r="H28" s="241"/>
      <c r="I28" s="241"/>
      <c r="J28" s="241"/>
      <c r="K28" s="241"/>
      <c r="L28" s="241"/>
      <c r="M28" s="241"/>
      <c r="N28" s="241"/>
    </row>
  </sheetData>
  <sheetProtection algorithmName="SHA-512" hashValue="XyDF/PvkbLixfLinsKtFKjBiXqB+thh8AYIXIp1aZR9OYFAjL3M+QV3BUFZD2ktNi49XRUTCiPj0IWRLE0HI8w==" saltValue="QTuDMg33pyR8d+vJeG/qew==" spinCount="100000" sheet="1" formatCells="0" formatColumns="0" formatRows="0"/>
  <mergeCells count="24">
    <mergeCell ref="A28:N28"/>
    <mergeCell ref="K24:N24"/>
    <mergeCell ref="D25:E25"/>
    <mergeCell ref="F25:N25"/>
    <mergeCell ref="D26:E26"/>
    <mergeCell ref="F26:N26"/>
    <mergeCell ref="D27:E27"/>
    <mergeCell ref="F27:N27"/>
    <mergeCell ref="A15:N15"/>
    <mergeCell ref="C21:C27"/>
    <mergeCell ref="D21:E22"/>
    <mergeCell ref="G21:N21"/>
    <mergeCell ref="G22:N22"/>
    <mergeCell ref="D23:E23"/>
    <mergeCell ref="F23:N23"/>
    <mergeCell ref="D24:E24"/>
    <mergeCell ref="G24:H24"/>
    <mergeCell ref="I24:J24"/>
    <mergeCell ref="A13:N13"/>
    <mergeCell ref="H2:J2"/>
    <mergeCell ref="L2:M2"/>
    <mergeCell ref="A5:C5"/>
    <mergeCell ref="B6:C6"/>
    <mergeCell ref="B10:J10"/>
  </mergeCells>
  <phoneticPr fontId="5"/>
  <conditionalFormatting sqref="A15:N15">
    <cfRule type="expression" dxfId="58" priority="1">
      <formula>NOT(ISERROR(SEARCH("令和　　年　　月　　日",A15)))</formula>
    </cfRule>
  </conditionalFormatting>
  <conditionalFormatting sqref="B6:C6">
    <cfRule type="expression" dxfId="57" priority="13" stopIfTrue="1">
      <formula>OR($B$6="",$B$6="氏　　名")</formula>
    </cfRule>
  </conditionalFormatting>
  <conditionalFormatting sqref="B10:J10">
    <cfRule type="expression" dxfId="56" priority="12" stopIfTrue="1">
      <formula>OR($B$10="",$B$10="地方公共団体等の長　印")</formula>
    </cfRule>
  </conditionalFormatting>
  <conditionalFormatting sqref="F25">
    <cfRule type="expression" dxfId="55" priority="4" stopIfTrue="1">
      <formula>$F$25=""</formula>
    </cfRule>
  </conditionalFormatting>
  <conditionalFormatting sqref="F23:N23">
    <cfRule type="expression" dxfId="54" priority="7" stopIfTrue="1">
      <formula>$F$23=""</formula>
    </cfRule>
  </conditionalFormatting>
  <conditionalFormatting sqref="F26:N26">
    <cfRule type="expression" dxfId="53" priority="3" stopIfTrue="1">
      <formula>$F$26=""</formula>
    </cfRule>
  </conditionalFormatting>
  <conditionalFormatting sqref="F27:N27">
    <cfRule type="expression" dxfId="52" priority="2" stopIfTrue="1">
      <formula>$F$27=""</formula>
    </cfRule>
  </conditionalFormatting>
  <conditionalFormatting sqref="G24:H24">
    <cfRule type="expression" dxfId="51" priority="6" stopIfTrue="1">
      <formula>$G$24=""</formula>
    </cfRule>
  </conditionalFormatting>
  <conditionalFormatting sqref="G21:N21">
    <cfRule type="expression" dxfId="50" priority="9" stopIfTrue="1">
      <formula>$G$21=""</formula>
    </cfRule>
  </conditionalFormatting>
  <conditionalFormatting sqref="G22:N22">
    <cfRule type="expression" dxfId="49" priority="8" stopIfTrue="1">
      <formula>$G$22=""</formula>
    </cfRule>
  </conditionalFormatting>
  <conditionalFormatting sqref="H2:J2">
    <cfRule type="cellIs" dxfId="48" priority="16" stopIfTrue="1" operator="equal">
      <formula>""</formula>
    </cfRule>
  </conditionalFormatting>
  <conditionalFormatting sqref="I3">
    <cfRule type="expression" dxfId="47" priority="15" stopIfTrue="1">
      <formula>$I$3=""</formula>
    </cfRule>
  </conditionalFormatting>
  <conditionalFormatting sqref="K3">
    <cfRule type="expression" dxfId="46" priority="14" stopIfTrue="1">
      <formula>$K$3=""</formula>
    </cfRule>
  </conditionalFormatting>
  <conditionalFormatting sqref="K24:N24">
    <cfRule type="expression" dxfId="45" priority="5" stopIfTrue="1">
      <formula>$K$24=""</formula>
    </cfRule>
  </conditionalFormatting>
  <conditionalFormatting sqref="L2:M2">
    <cfRule type="expression" dxfId="44" priority="10" stopIfTrue="1">
      <formula>L2=""</formula>
    </cfRule>
  </conditionalFormatting>
  <conditionalFormatting sqref="M3">
    <cfRule type="expression" dxfId="43" priority="11" stopIfTrue="1">
      <formula>$M$3=""</formula>
    </cfRule>
  </conditionalFormatting>
  <dataValidations xWindow="568" yWindow="554" count="3">
    <dataValidation imeMode="off" allowBlank="1" showInputMessage="1" showErrorMessage="1" sqref="K3 M3 G21 I3 L2:M2 F25:F26" xr:uid="{1E96C9D4-46EB-459A-BD37-03CB10A83C43}"/>
    <dataValidation allowBlank="1" showInputMessage="1" showErrorMessage="1" promptTitle="セル選択時自動表示" prompt="実績報告者（団体）内で公印省略規定を定めており、当文書が公印省略の対象となる場合には、記名に続けて（公印省略）等の表記をした上でご提出ください。_x000a_公印省略の対象とならない場合、もしくは公印省略規定を定めていない場合には、必ず押印の上ご郵送ください。_x000a_※実績報告書(本紙)は郵送（紙媒体）と電子データ（Excel様式）の両方のご提出が必要です。電子データには押印は不要です。" sqref="B10:J10" xr:uid="{2C485D18-18A4-4446-AE88-503484E0FE55}"/>
    <dataValidation imeMode="off" allowBlank="1" showInputMessage="1" showErrorMessage="1" promptTitle="セル選択時自動表示" prompt="翌年度以降、現担当者が異動する可能性がある場合には、担当部課の代表アドレスや他担当者のアドレスを併記する等、本事業の後任の担当者と継続的に連絡が取れるよう記載してください。" sqref="F27:N27" xr:uid="{52C28875-FC56-4347-9F00-276A3EA03CDB}"/>
  </dataValidations>
  <pageMargins left="0.78740157480314965" right="0.78740157480314965" top="0.59055118110236227" bottom="0.78740157480314965" header="0.51181102362204722" footer="0.51181102362204722"/>
  <pageSetup paperSize="9" orientation="portrait" r:id="rId1"/>
  <headerFooter alignWithMargins="0">
    <oddHeader>&amp;L&amp;9別記様式４－１&amp;R&amp;9令和9年度 地域の文化・芸術活動助成事業 創造プログラム 実績報告書</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from>
                    <xdr:col>14</xdr:col>
                    <xdr:colOff>428625</xdr:colOff>
                    <xdr:row>13</xdr:row>
                    <xdr:rowOff>209550</xdr:rowOff>
                  </from>
                  <to>
                    <xdr:col>14</xdr:col>
                    <xdr:colOff>1162050</xdr:colOff>
                    <xdr:row>14</xdr:row>
                    <xdr:rowOff>66675</xdr:rowOff>
                  </to>
                </anchor>
              </controlPr>
            </control>
          </mc:Choice>
        </mc:AlternateContent>
        <mc:AlternateContent xmlns:mc="http://schemas.openxmlformats.org/markup-compatibility/2006">
          <mc:Choice Requires="x14">
            <control shapeId="8194" r:id="rId5" name="Option Button 2">
              <controlPr defaultSize="0" print="0" autoFill="0" autoLine="0" autoPict="0">
                <anchor>
                  <from>
                    <xdr:col>14</xdr:col>
                    <xdr:colOff>428625</xdr:colOff>
                    <xdr:row>14</xdr:row>
                    <xdr:rowOff>161925</xdr:rowOff>
                  </from>
                  <to>
                    <xdr:col>14</xdr:col>
                    <xdr:colOff>1666875</xdr:colOff>
                    <xdr:row>15</xdr:row>
                    <xdr:rowOff>38100</xdr:rowOff>
                  </to>
                </anchor>
              </controlPr>
            </control>
          </mc:Choice>
        </mc:AlternateContent>
        <mc:AlternateContent xmlns:mc="http://schemas.openxmlformats.org/markup-compatibility/2006">
          <mc:Choice Requires="x14">
            <control shapeId="8195" r:id="rId6" name="Group Box 3">
              <controlPr defaultSize="0" autoFill="0" autoPict="0">
                <anchor moveWithCells="1">
                  <from>
                    <xdr:col>14</xdr:col>
                    <xdr:colOff>152400</xdr:colOff>
                    <xdr:row>13</xdr:row>
                    <xdr:rowOff>66675</xdr:rowOff>
                  </from>
                  <to>
                    <xdr:col>14</xdr:col>
                    <xdr:colOff>2009775</xdr:colOff>
                    <xdr:row>16</xdr:row>
                    <xdr:rowOff>219075</xdr:rowOff>
                  </to>
                </anchor>
              </controlPr>
            </control>
          </mc:Choice>
        </mc:AlternateContent>
        <mc:AlternateContent xmlns:mc="http://schemas.openxmlformats.org/markup-compatibility/2006">
          <mc:Choice Requires="x14">
            <control shapeId="8197" r:id="rId7" name="Option Button 5">
              <controlPr defaultSize="0" autoFill="0" autoLine="0" autoPict="0">
                <anchor moveWithCells="1">
                  <from>
                    <xdr:col>14</xdr:col>
                    <xdr:colOff>428625</xdr:colOff>
                    <xdr:row>15</xdr:row>
                    <xdr:rowOff>152400</xdr:rowOff>
                  </from>
                  <to>
                    <xdr:col>14</xdr:col>
                    <xdr:colOff>1162050</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P76"/>
  <sheetViews>
    <sheetView view="pageBreakPreview" zoomScaleNormal="85" zoomScaleSheetLayoutView="100" workbookViewId="0">
      <selection activeCell="T10" sqref="T10"/>
    </sheetView>
  </sheetViews>
  <sheetFormatPr defaultColWidth="9" defaultRowHeight="20.100000000000001" customHeight="1"/>
  <cols>
    <col min="1" max="1" width="22.375" style="54" customWidth="1"/>
    <col min="2" max="2" width="12.375" style="43" bestFit="1" customWidth="1"/>
    <col min="3" max="3" width="3.625" style="43" bestFit="1" customWidth="1"/>
    <col min="4" max="4" width="5.375" style="43" customWidth="1"/>
    <col min="5" max="5" width="7" style="43" bestFit="1" customWidth="1"/>
    <col min="6" max="6" width="3.625" style="43" bestFit="1" customWidth="1"/>
    <col min="7" max="7" width="4.625" style="43" customWidth="1"/>
    <col min="8" max="8" width="9.625" style="43" customWidth="1"/>
    <col min="9" max="9" width="5" style="43" customWidth="1"/>
    <col min="10" max="10" width="5.375" style="43" bestFit="1" customWidth="1"/>
    <col min="11" max="11" width="5.75" style="43" customWidth="1"/>
    <col min="12" max="12" width="5.375" style="43" bestFit="1" customWidth="1"/>
    <col min="13" max="13" width="8.625" style="43" customWidth="1"/>
    <col min="14" max="14" width="3.625" style="43" bestFit="1" customWidth="1"/>
    <col min="15" max="15" width="26.75" style="43" customWidth="1"/>
    <col min="16" max="16" width="9" style="43" customWidth="1"/>
    <col min="17" max="16384" width="9" style="43"/>
  </cols>
  <sheetData>
    <row r="1" spans="1:15" ht="18.75">
      <c r="A1" s="314" t="str">
        <f>"創造プログラム（"&amp;IF('別記様式４－１'!P13=1,"一般分",IF('別記様式４－１'!P13=2,"企画制作力向上特別分","地域課題対処特別分"))&amp;"）実績概要書"</f>
        <v>創造プログラム（一般分）実績概要書</v>
      </c>
      <c r="B1" s="314"/>
      <c r="C1" s="314"/>
      <c r="D1" s="314"/>
      <c r="E1" s="314"/>
      <c r="F1" s="314"/>
      <c r="G1" s="314"/>
      <c r="H1" s="314"/>
      <c r="I1" s="314"/>
      <c r="J1" s="314"/>
      <c r="K1" s="314"/>
      <c r="L1" s="314"/>
      <c r="M1" s="314"/>
      <c r="N1" s="314"/>
    </row>
    <row r="2" spans="1:15" ht="15" thickBot="1">
      <c r="A2" s="54" t="s">
        <v>46</v>
      </c>
      <c r="N2" s="45"/>
    </row>
    <row r="3" spans="1:15" ht="28.5" customHeight="1" thickBot="1">
      <c r="A3" s="194" t="s">
        <v>47</v>
      </c>
      <c r="B3" s="332"/>
      <c r="C3" s="333"/>
      <c r="D3" s="333"/>
      <c r="E3" s="333"/>
      <c r="F3" s="333"/>
      <c r="G3" s="333"/>
      <c r="H3" s="333"/>
      <c r="I3" s="333"/>
      <c r="J3" s="333"/>
      <c r="K3" s="333"/>
      <c r="L3" s="333"/>
      <c r="M3" s="333"/>
      <c r="N3" s="334"/>
    </row>
    <row r="4" spans="1:15" ht="28.5" customHeight="1" thickBot="1">
      <c r="A4" s="194" t="s">
        <v>48</v>
      </c>
      <c r="B4" s="332"/>
      <c r="C4" s="333"/>
      <c r="D4" s="333"/>
      <c r="E4" s="333"/>
      <c r="F4" s="333"/>
      <c r="G4" s="333"/>
      <c r="H4" s="333"/>
      <c r="I4" s="333"/>
      <c r="J4" s="333"/>
      <c r="K4" s="333"/>
      <c r="L4" s="333"/>
      <c r="M4" s="333"/>
      <c r="N4" s="334"/>
    </row>
    <row r="5" spans="1:15" ht="28.5" customHeight="1" thickBot="1">
      <c r="A5" s="55" t="s">
        <v>49</v>
      </c>
      <c r="B5" s="315"/>
      <c r="C5" s="316"/>
      <c r="D5" s="316"/>
      <c r="E5" s="316"/>
      <c r="F5" s="316"/>
      <c r="G5" s="316"/>
      <c r="H5" s="316"/>
      <c r="I5" s="316"/>
      <c r="J5" s="316"/>
      <c r="K5" s="316"/>
      <c r="L5" s="316"/>
      <c r="M5" s="316"/>
      <c r="N5" s="317"/>
    </row>
    <row r="6" spans="1:15" ht="28.5" customHeight="1" thickBot="1">
      <c r="A6" s="194" t="s">
        <v>50</v>
      </c>
      <c r="B6" s="315"/>
      <c r="C6" s="316"/>
      <c r="D6" s="316"/>
      <c r="E6" s="316"/>
      <c r="F6" s="316"/>
      <c r="G6" s="316"/>
      <c r="H6" s="316"/>
      <c r="I6" s="316"/>
      <c r="J6" s="316"/>
      <c r="K6" s="316"/>
      <c r="L6" s="316"/>
      <c r="M6" s="316"/>
      <c r="N6" s="317"/>
    </row>
    <row r="7" spans="1:15" ht="21" customHeight="1">
      <c r="A7" s="325" t="s">
        <v>51</v>
      </c>
      <c r="B7" s="335" t="s">
        <v>52</v>
      </c>
      <c r="C7" s="336"/>
      <c r="D7" s="56" t="s">
        <v>24</v>
      </c>
      <c r="E7" s="4"/>
      <c r="F7" s="318" t="s">
        <v>53</v>
      </c>
      <c r="G7" s="318"/>
      <c r="H7" s="196" t="s">
        <v>54</v>
      </c>
      <c r="I7" s="4"/>
      <c r="J7" s="318" t="s">
        <v>55</v>
      </c>
      <c r="K7" s="318"/>
      <c r="L7" s="31"/>
      <c r="M7" s="196" t="s">
        <v>56</v>
      </c>
      <c r="N7" s="57"/>
    </row>
    <row r="8" spans="1:15" ht="21" customHeight="1">
      <c r="A8" s="272"/>
      <c r="B8" s="337"/>
      <c r="C8" s="338"/>
      <c r="D8" s="58" t="s">
        <v>57</v>
      </c>
      <c r="E8" s="5"/>
      <c r="F8" s="339" t="s">
        <v>58</v>
      </c>
      <c r="G8" s="339"/>
      <c r="H8" s="199"/>
      <c r="I8" s="199"/>
      <c r="J8" s="199"/>
      <c r="K8" s="199"/>
      <c r="L8" s="199"/>
      <c r="M8" s="199"/>
      <c r="N8" s="59"/>
    </row>
    <row r="9" spans="1:15" ht="23.25" customHeight="1">
      <c r="A9" s="272"/>
      <c r="B9" s="319"/>
      <c r="C9" s="320"/>
      <c r="D9" s="320"/>
      <c r="E9" s="320"/>
      <c r="F9" s="320"/>
      <c r="G9" s="320"/>
      <c r="H9" s="320"/>
      <c r="I9" s="320"/>
      <c r="J9" s="320"/>
      <c r="K9" s="320"/>
      <c r="L9" s="320"/>
      <c r="M9" s="320"/>
      <c r="N9" s="321"/>
    </row>
    <row r="10" spans="1:15" ht="57" customHeight="1" thickBot="1">
      <c r="A10" s="60" t="s">
        <v>59</v>
      </c>
      <c r="B10" s="322"/>
      <c r="C10" s="323"/>
      <c r="D10" s="323"/>
      <c r="E10" s="323"/>
      <c r="F10" s="323"/>
      <c r="G10" s="323"/>
      <c r="H10" s="323"/>
      <c r="I10" s="323"/>
      <c r="J10" s="323"/>
      <c r="K10" s="323"/>
      <c r="L10" s="323"/>
      <c r="M10" s="323"/>
      <c r="N10" s="324"/>
      <c r="O10" s="190"/>
    </row>
    <row r="11" spans="1:15" ht="21" customHeight="1">
      <c r="A11" s="326" t="s">
        <v>255</v>
      </c>
      <c r="B11" s="328" t="s">
        <v>60</v>
      </c>
      <c r="C11" s="329"/>
      <c r="D11" s="197" t="s">
        <v>61</v>
      </c>
      <c r="E11" s="40"/>
      <c r="F11" s="197" t="s">
        <v>25</v>
      </c>
      <c r="G11" s="40"/>
      <c r="H11" s="197" t="s">
        <v>62</v>
      </c>
      <c r="I11" s="40"/>
      <c r="J11" s="197" t="s">
        <v>25</v>
      </c>
      <c r="K11" s="40"/>
      <c r="L11" s="197" t="s">
        <v>63</v>
      </c>
      <c r="M11" s="61"/>
      <c r="N11" s="62"/>
    </row>
    <row r="12" spans="1:15" ht="21" customHeight="1" thickBot="1">
      <c r="A12" s="327"/>
      <c r="B12" s="330" t="s">
        <v>64</v>
      </c>
      <c r="C12" s="331"/>
      <c r="D12" s="63" t="s">
        <v>24</v>
      </c>
      <c r="E12" s="41"/>
      <c r="F12" s="63" t="s">
        <v>25</v>
      </c>
      <c r="G12" s="41"/>
      <c r="H12" s="63" t="s">
        <v>62</v>
      </c>
      <c r="I12" s="41"/>
      <c r="J12" s="63" t="s">
        <v>25</v>
      </c>
      <c r="K12" s="41"/>
      <c r="L12" s="63" t="s">
        <v>63</v>
      </c>
      <c r="M12" s="64"/>
      <c r="N12" s="65"/>
    </row>
    <row r="13" spans="1:15" ht="21" customHeight="1">
      <c r="A13" s="273" t="s">
        <v>65</v>
      </c>
      <c r="B13" s="275" t="s">
        <v>66</v>
      </c>
      <c r="C13" s="276"/>
      <c r="D13" s="276"/>
      <c r="E13" s="276"/>
      <c r="F13" s="276"/>
      <c r="G13" s="276"/>
      <c r="H13" s="276"/>
      <c r="I13" s="276"/>
      <c r="J13" s="276"/>
      <c r="K13" s="276"/>
      <c r="L13" s="276"/>
      <c r="M13" s="276"/>
      <c r="N13" s="277"/>
    </row>
    <row r="14" spans="1:15" ht="29.25" customHeight="1">
      <c r="A14" s="274"/>
      <c r="B14" s="33"/>
      <c r="C14" s="200" t="s">
        <v>67</v>
      </c>
      <c r="D14" s="195" t="s">
        <v>68</v>
      </c>
      <c r="E14" s="28"/>
      <c r="F14" s="278" t="s">
        <v>69</v>
      </c>
      <c r="G14" s="278"/>
      <c r="H14" s="66">
        <f>B14*E14</f>
        <v>0</v>
      </c>
      <c r="I14" s="67" t="s">
        <v>67</v>
      </c>
      <c r="J14" s="67"/>
      <c r="K14" s="278" t="s">
        <v>70</v>
      </c>
      <c r="L14" s="278"/>
      <c r="M14" s="29"/>
      <c r="N14" s="68" t="s">
        <v>27</v>
      </c>
    </row>
    <row r="15" spans="1:15" ht="16.5" customHeight="1">
      <c r="A15" s="274"/>
      <c r="B15" s="345" t="s">
        <v>71</v>
      </c>
      <c r="C15" s="312"/>
      <c r="D15" s="312" t="s">
        <v>72</v>
      </c>
      <c r="E15" s="313"/>
      <c r="F15" s="313"/>
      <c r="G15" s="313" t="s">
        <v>73</v>
      </c>
      <c r="H15" s="340"/>
      <c r="I15" s="313"/>
      <c r="J15" s="341" t="s">
        <v>74</v>
      </c>
      <c r="K15" s="278"/>
      <c r="L15" s="342"/>
      <c r="M15" s="343" t="s">
        <v>75</v>
      </c>
      <c r="N15" s="344"/>
    </row>
    <row r="16" spans="1:15" ht="27" customHeight="1">
      <c r="A16" s="274"/>
      <c r="B16" s="193"/>
      <c r="C16" s="206" t="s">
        <v>76</v>
      </c>
      <c r="D16" s="255"/>
      <c r="E16" s="256"/>
      <c r="F16" s="69" t="s">
        <v>76</v>
      </c>
      <c r="G16" s="255"/>
      <c r="H16" s="256"/>
      <c r="I16" s="70" t="s">
        <v>76</v>
      </c>
      <c r="J16" s="253">
        <f>B16+D16+G16</f>
        <v>0</v>
      </c>
      <c r="K16" s="254"/>
      <c r="L16" s="69" t="s">
        <v>76</v>
      </c>
      <c r="M16" s="71" t="e">
        <f>J16/H14*100</f>
        <v>#DIV/0!</v>
      </c>
      <c r="N16" s="72" t="s">
        <v>77</v>
      </c>
    </row>
    <row r="17" spans="1:14" ht="27" customHeight="1">
      <c r="A17" s="271" t="str">
        <f>"　"&amp;IF('別記様式４－１'!P13=3,"ワークショップ等","地域交流プログラム")</f>
        <v>　地域交流プログラム</v>
      </c>
      <c r="B17" s="290" t="s">
        <v>78</v>
      </c>
      <c r="C17" s="291"/>
      <c r="D17" s="291"/>
      <c r="E17" s="291"/>
      <c r="F17" s="291"/>
      <c r="G17" s="291"/>
      <c r="H17" s="291"/>
      <c r="I17" s="291"/>
      <c r="J17" s="228" t="s">
        <v>79</v>
      </c>
      <c r="K17" s="291"/>
      <c r="L17" s="298"/>
      <c r="M17" s="278" t="s">
        <v>80</v>
      </c>
      <c r="N17" s="279"/>
    </row>
    <row r="18" spans="1:14" ht="27" customHeight="1">
      <c r="A18" s="272"/>
      <c r="B18" s="292"/>
      <c r="C18" s="293"/>
      <c r="D18" s="293"/>
      <c r="E18" s="293"/>
      <c r="F18" s="293"/>
      <c r="G18" s="293"/>
      <c r="H18" s="293"/>
      <c r="I18" s="293"/>
      <c r="J18" s="299"/>
      <c r="K18" s="300"/>
      <c r="L18" s="301"/>
      <c r="M18" s="6"/>
      <c r="N18" s="73" t="s">
        <v>76</v>
      </c>
    </row>
    <row r="19" spans="1:14" ht="27" customHeight="1">
      <c r="A19" s="74" t="s">
        <v>81</v>
      </c>
      <c r="B19" s="294"/>
      <c r="C19" s="295"/>
      <c r="D19" s="295"/>
      <c r="E19" s="295"/>
      <c r="F19" s="295"/>
      <c r="G19" s="295"/>
      <c r="H19" s="295"/>
      <c r="I19" s="295"/>
      <c r="J19" s="302"/>
      <c r="K19" s="303"/>
      <c r="L19" s="304"/>
      <c r="M19" s="6"/>
      <c r="N19" s="73" t="s">
        <v>76</v>
      </c>
    </row>
    <row r="20" spans="1:14" ht="27" customHeight="1" thickBot="1">
      <c r="A20" s="60"/>
      <c r="B20" s="296"/>
      <c r="C20" s="297"/>
      <c r="D20" s="297"/>
      <c r="E20" s="297"/>
      <c r="F20" s="297"/>
      <c r="G20" s="297"/>
      <c r="H20" s="297"/>
      <c r="I20" s="297"/>
      <c r="J20" s="281"/>
      <c r="K20" s="282"/>
      <c r="L20" s="283"/>
      <c r="M20" s="27"/>
      <c r="N20" s="75" t="s">
        <v>76</v>
      </c>
    </row>
    <row r="21" spans="1:14" ht="27" customHeight="1" thickTop="1">
      <c r="A21" s="60"/>
      <c r="B21" s="284" t="s">
        <v>82</v>
      </c>
      <c r="C21" s="285"/>
      <c r="D21" s="286"/>
      <c r="E21" s="286"/>
      <c r="F21" s="286"/>
      <c r="G21" s="286"/>
      <c r="H21" s="286"/>
      <c r="I21" s="286"/>
      <c r="J21" s="287">
        <f>SUM(J18:L20)</f>
        <v>0</v>
      </c>
      <c r="K21" s="288"/>
      <c r="L21" s="289"/>
      <c r="M21" s="76">
        <f>SUM(M18:M20)</f>
        <v>0</v>
      </c>
      <c r="N21" s="77" t="s">
        <v>76</v>
      </c>
    </row>
    <row r="22" spans="1:14" ht="27" customHeight="1" thickBot="1">
      <c r="A22" s="60"/>
      <c r="B22" s="366" t="s">
        <v>83</v>
      </c>
      <c r="C22" s="367"/>
      <c r="D22" s="367"/>
      <c r="E22" s="367"/>
      <c r="F22" s="367"/>
      <c r="G22" s="367"/>
      <c r="H22" s="367"/>
      <c r="I22" s="78"/>
      <c r="J22" s="79"/>
      <c r="K22" s="79"/>
      <c r="L22" s="79"/>
      <c r="M22" s="79"/>
      <c r="N22" s="80"/>
    </row>
    <row r="23" spans="1:14" ht="18.75" customHeight="1">
      <c r="A23" s="266" t="s">
        <v>84</v>
      </c>
      <c r="B23" s="358"/>
      <c r="C23" s="359"/>
      <c r="D23" s="359"/>
      <c r="E23" s="359"/>
      <c r="F23" s="359"/>
      <c r="G23" s="359"/>
      <c r="H23" s="359"/>
      <c r="I23" s="359"/>
      <c r="J23" s="359"/>
      <c r="K23" s="359"/>
      <c r="L23" s="359"/>
      <c r="M23" s="359"/>
      <c r="N23" s="360"/>
    </row>
    <row r="24" spans="1:14" ht="18.75" customHeight="1">
      <c r="A24" s="267"/>
      <c r="B24" s="361"/>
      <c r="C24" s="362"/>
      <c r="D24" s="362"/>
      <c r="E24" s="362"/>
      <c r="F24" s="362"/>
      <c r="G24" s="362"/>
      <c r="H24" s="362"/>
      <c r="I24" s="362"/>
      <c r="J24" s="362"/>
      <c r="K24" s="362"/>
      <c r="L24" s="362"/>
      <c r="M24" s="362"/>
      <c r="N24" s="363"/>
    </row>
    <row r="25" spans="1:14" ht="18.75" customHeight="1" thickBot="1">
      <c r="A25" s="268"/>
      <c r="B25" s="322"/>
      <c r="C25" s="323"/>
      <c r="D25" s="323"/>
      <c r="E25" s="323"/>
      <c r="F25" s="323"/>
      <c r="G25" s="323"/>
      <c r="H25" s="323"/>
      <c r="I25" s="323"/>
      <c r="J25" s="323"/>
      <c r="K25" s="323"/>
      <c r="L25" s="323"/>
      <c r="M25" s="323"/>
      <c r="N25" s="324"/>
    </row>
    <row r="26" spans="1:14" ht="18.75" customHeight="1">
      <c r="A26" s="266" t="s">
        <v>85</v>
      </c>
      <c r="B26" s="358"/>
      <c r="C26" s="359"/>
      <c r="D26" s="359"/>
      <c r="E26" s="359"/>
      <c r="F26" s="359"/>
      <c r="G26" s="359"/>
      <c r="H26" s="359"/>
      <c r="I26" s="359"/>
      <c r="J26" s="359"/>
      <c r="K26" s="359"/>
      <c r="L26" s="359"/>
      <c r="M26" s="359"/>
      <c r="N26" s="360"/>
    </row>
    <row r="27" spans="1:14" ht="18.75" customHeight="1">
      <c r="A27" s="267"/>
      <c r="B27" s="361"/>
      <c r="C27" s="362"/>
      <c r="D27" s="362"/>
      <c r="E27" s="362"/>
      <c r="F27" s="362"/>
      <c r="G27" s="362"/>
      <c r="H27" s="362"/>
      <c r="I27" s="362"/>
      <c r="J27" s="362"/>
      <c r="K27" s="362"/>
      <c r="L27" s="362"/>
      <c r="M27" s="362"/>
      <c r="N27" s="363"/>
    </row>
    <row r="28" spans="1:14" ht="18.75" customHeight="1" thickBot="1">
      <c r="A28" s="267"/>
      <c r="B28" s="322"/>
      <c r="C28" s="323"/>
      <c r="D28" s="323"/>
      <c r="E28" s="323"/>
      <c r="F28" s="323"/>
      <c r="G28" s="323"/>
      <c r="H28" s="323"/>
      <c r="I28" s="323"/>
      <c r="J28" s="323"/>
      <c r="K28" s="323"/>
      <c r="L28" s="323"/>
      <c r="M28" s="323"/>
      <c r="N28" s="324"/>
    </row>
    <row r="29" spans="1:14" ht="21" customHeight="1">
      <c r="A29" s="266" t="s">
        <v>86</v>
      </c>
      <c r="B29" s="376" t="s">
        <v>87</v>
      </c>
      <c r="C29" s="377"/>
      <c r="D29" s="368" t="s">
        <v>88</v>
      </c>
      <c r="E29" s="309"/>
      <c r="F29" s="369"/>
      <c r="G29" s="368" t="s">
        <v>89</v>
      </c>
      <c r="H29" s="309"/>
      <c r="I29" s="369"/>
      <c r="J29" s="385" t="s">
        <v>90</v>
      </c>
      <c r="K29" s="386"/>
      <c r="L29" s="386"/>
      <c r="M29" s="386"/>
      <c r="N29" s="387"/>
    </row>
    <row r="30" spans="1:14" ht="21" customHeight="1">
      <c r="A30" s="267"/>
      <c r="B30" s="380"/>
      <c r="C30" s="381"/>
      <c r="D30" s="356"/>
      <c r="E30" s="357"/>
      <c r="F30" s="204" t="s">
        <v>91</v>
      </c>
      <c r="G30" s="382" t="s">
        <v>92</v>
      </c>
      <c r="H30" s="383"/>
      <c r="I30" s="384"/>
      <c r="J30" s="364"/>
      <c r="K30" s="364"/>
      <c r="L30" s="364"/>
      <c r="M30" s="364"/>
      <c r="N30" s="365"/>
    </row>
    <row r="31" spans="1:14" ht="21" customHeight="1">
      <c r="A31" s="267"/>
      <c r="B31" s="378"/>
      <c r="C31" s="379"/>
      <c r="D31" s="310"/>
      <c r="E31" s="311"/>
      <c r="F31" s="202" t="s">
        <v>91</v>
      </c>
      <c r="G31" s="351" t="s">
        <v>92</v>
      </c>
      <c r="H31" s="352"/>
      <c r="I31" s="353"/>
      <c r="J31" s="354"/>
      <c r="K31" s="354"/>
      <c r="L31" s="354"/>
      <c r="M31" s="354"/>
      <c r="N31" s="355"/>
    </row>
    <row r="32" spans="1:14" ht="21" customHeight="1">
      <c r="A32" s="267"/>
      <c r="B32" s="378"/>
      <c r="C32" s="379"/>
      <c r="D32" s="310"/>
      <c r="E32" s="311"/>
      <c r="F32" s="202" t="s">
        <v>91</v>
      </c>
      <c r="G32" s="351" t="s">
        <v>92</v>
      </c>
      <c r="H32" s="352"/>
      <c r="I32" s="353"/>
      <c r="J32" s="354"/>
      <c r="K32" s="354"/>
      <c r="L32" s="354"/>
      <c r="M32" s="354"/>
      <c r="N32" s="355"/>
    </row>
    <row r="33" spans="1:14" ht="21" customHeight="1">
      <c r="A33" s="267"/>
      <c r="B33" s="378"/>
      <c r="C33" s="379"/>
      <c r="D33" s="310"/>
      <c r="E33" s="311"/>
      <c r="F33" s="202" t="s">
        <v>91</v>
      </c>
      <c r="G33" s="351" t="s">
        <v>92</v>
      </c>
      <c r="H33" s="352"/>
      <c r="I33" s="353"/>
      <c r="J33" s="354"/>
      <c r="K33" s="354"/>
      <c r="L33" s="354"/>
      <c r="M33" s="354"/>
      <c r="N33" s="355"/>
    </row>
    <row r="34" spans="1:14" ht="21" customHeight="1">
      <c r="A34" s="267"/>
      <c r="B34" s="390"/>
      <c r="C34" s="391"/>
      <c r="D34" s="346"/>
      <c r="E34" s="347"/>
      <c r="F34" s="201" t="s">
        <v>91</v>
      </c>
      <c r="G34" s="348" t="s">
        <v>92</v>
      </c>
      <c r="H34" s="349"/>
      <c r="I34" s="350"/>
      <c r="J34" s="392"/>
      <c r="K34" s="392"/>
      <c r="L34" s="392"/>
      <c r="M34" s="392"/>
      <c r="N34" s="393"/>
    </row>
    <row r="35" spans="1:14" ht="19.5" customHeight="1">
      <c r="A35" s="267"/>
      <c r="B35" s="370" t="s">
        <v>93</v>
      </c>
      <c r="C35" s="371"/>
      <c r="D35" s="371"/>
      <c r="E35" s="371"/>
      <c r="F35" s="371"/>
      <c r="G35" s="371"/>
      <c r="H35" s="371"/>
      <c r="I35" s="371"/>
      <c r="J35" s="371"/>
      <c r="K35" s="371"/>
      <c r="L35" s="371"/>
      <c r="M35" s="371"/>
      <c r="N35" s="372"/>
    </row>
    <row r="36" spans="1:14" ht="36" customHeight="1" thickBot="1">
      <c r="A36" s="268"/>
      <c r="B36" s="373"/>
      <c r="C36" s="374"/>
      <c r="D36" s="374"/>
      <c r="E36" s="374"/>
      <c r="F36" s="374"/>
      <c r="G36" s="374"/>
      <c r="H36" s="374"/>
      <c r="I36" s="374"/>
      <c r="J36" s="374"/>
      <c r="K36" s="374"/>
      <c r="L36" s="374"/>
      <c r="M36" s="374"/>
      <c r="N36" s="375"/>
    </row>
    <row r="37" spans="1:14" ht="18" customHeight="1">
      <c r="A37" s="388" t="s">
        <v>94</v>
      </c>
      <c r="B37" s="388"/>
      <c r="C37" s="388"/>
      <c r="D37" s="388"/>
      <c r="E37" s="388"/>
      <c r="F37" s="388"/>
      <c r="G37" s="388"/>
      <c r="H37" s="388"/>
      <c r="I37" s="388"/>
      <c r="J37" s="388"/>
      <c r="K37" s="388"/>
      <c r="L37" s="388"/>
      <c r="M37" s="388"/>
      <c r="N37" s="388"/>
    </row>
    <row r="38" spans="1:14" ht="18" customHeight="1">
      <c r="A38" s="389" t="s">
        <v>95</v>
      </c>
      <c r="B38" s="389"/>
      <c r="C38" s="389"/>
      <c r="D38" s="389"/>
      <c r="E38" s="389"/>
      <c r="F38" s="389"/>
      <c r="G38" s="389"/>
      <c r="H38" s="389"/>
      <c r="I38" s="389"/>
      <c r="J38" s="389"/>
      <c r="K38" s="389"/>
      <c r="L38" s="389"/>
      <c r="M38" s="389"/>
      <c r="N38" s="389"/>
    </row>
    <row r="39" spans="1:14" ht="18" customHeight="1">
      <c r="A39" s="389" t="s">
        <v>96</v>
      </c>
      <c r="B39" s="389"/>
      <c r="C39" s="389"/>
      <c r="D39" s="389"/>
      <c r="E39" s="389"/>
      <c r="F39" s="389"/>
      <c r="G39" s="389"/>
      <c r="H39" s="389"/>
      <c r="I39" s="389"/>
      <c r="J39" s="389"/>
      <c r="K39" s="389"/>
      <c r="L39" s="389"/>
      <c r="M39" s="389"/>
      <c r="N39" s="389"/>
    </row>
    <row r="40" spans="1:14" ht="20.100000000000001" customHeight="1" thickBot="1">
      <c r="A40" s="54" t="s">
        <v>97</v>
      </c>
      <c r="B40" s="205"/>
      <c r="C40" s="205"/>
      <c r="D40" s="205"/>
      <c r="E40" s="205"/>
      <c r="F40" s="205"/>
      <c r="G40" s="205"/>
      <c r="H40" s="205"/>
      <c r="I40" s="205"/>
      <c r="J40" s="205"/>
      <c r="K40" s="205"/>
      <c r="L40" s="205"/>
      <c r="M40" s="205"/>
      <c r="N40" s="205"/>
    </row>
    <row r="41" spans="1:14" ht="22.5" customHeight="1" thickBot="1">
      <c r="A41" s="55" t="s">
        <v>98</v>
      </c>
      <c r="B41" s="402" t="s">
        <v>99</v>
      </c>
      <c r="C41" s="403"/>
      <c r="D41" s="403"/>
      <c r="E41" s="403"/>
      <c r="F41" s="403"/>
      <c r="G41" s="403"/>
      <c r="H41" s="403"/>
      <c r="I41" s="403"/>
      <c r="J41" s="403"/>
      <c r="K41" s="403"/>
      <c r="L41" s="403"/>
      <c r="M41" s="403"/>
      <c r="N41" s="404"/>
    </row>
    <row r="42" spans="1:14" ht="156" customHeight="1" thickBot="1">
      <c r="A42" s="81" t="s">
        <v>100</v>
      </c>
      <c r="B42" s="305"/>
      <c r="C42" s="306"/>
      <c r="D42" s="306"/>
      <c r="E42" s="306"/>
      <c r="F42" s="306"/>
      <c r="G42" s="306"/>
      <c r="H42" s="306"/>
      <c r="I42" s="306"/>
      <c r="J42" s="306"/>
      <c r="K42" s="306"/>
      <c r="L42" s="306"/>
      <c r="M42" s="306"/>
      <c r="N42" s="307"/>
    </row>
    <row r="43" spans="1:14" ht="78" customHeight="1">
      <c r="A43" s="194" t="str">
        <f>IF('別記様式４－１'!P13=3,"地域課題解決への取組","地域交流プログラム")</f>
        <v>地域交流プログラム</v>
      </c>
      <c r="B43" s="260"/>
      <c r="C43" s="261"/>
      <c r="D43" s="261"/>
      <c r="E43" s="261"/>
      <c r="F43" s="261"/>
      <c r="G43" s="261"/>
      <c r="H43" s="261"/>
      <c r="I43" s="261"/>
      <c r="J43" s="261"/>
      <c r="K43" s="261"/>
      <c r="L43" s="261"/>
      <c r="M43" s="261"/>
      <c r="N43" s="262"/>
    </row>
    <row r="44" spans="1:14" ht="78" customHeight="1" thickBot="1">
      <c r="A44" s="82" t="s">
        <v>101</v>
      </c>
      <c r="B44" s="263"/>
      <c r="C44" s="264"/>
      <c r="D44" s="264"/>
      <c r="E44" s="264"/>
      <c r="F44" s="264"/>
      <c r="G44" s="264"/>
      <c r="H44" s="264"/>
      <c r="I44" s="264"/>
      <c r="J44" s="264"/>
      <c r="K44" s="264"/>
      <c r="L44" s="264"/>
      <c r="M44" s="264"/>
      <c r="N44" s="265"/>
    </row>
    <row r="45" spans="1:14" ht="156" customHeight="1" thickBot="1">
      <c r="A45" s="81" t="s">
        <v>102</v>
      </c>
      <c r="B45" s="305"/>
      <c r="C45" s="306"/>
      <c r="D45" s="306"/>
      <c r="E45" s="306"/>
      <c r="F45" s="306"/>
      <c r="G45" s="306"/>
      <c r="H45" s="306"/>
      <c r="I45" s="306"/>
      <c r="J45" s="306"/>
      <c r="K45" s="306"/>
      <c r="L45" s="306"/>
      <c r="M45" s="306"/>
      <c r="N45" s="307"/>
    </row>
    <row r="46" spans="1:14" ht="156" customHeight="1" thickBot="1">
      <c r="A46" s="55" t="s">
        <v>103</v>
      </c>
      <c r="B46" s="305"/>
      <c r="C46" s="306"/>
      <c r="D46" s="306"/>
      <c r="E46" s="306"/>
      <c r="F46" s="306"/>
      <c r="G46" s="306"/>
      <c r="H46" s="306"/>
      <c r="I46" s="306"/>
      <c r="J46" s="306"/>
      <c r="K46" s="306"/>
      <c r="L46" s="306"/>
      <c r="M46" s="306"/>
      <c r="N46" s="307"/>
    </row>
    <row r="47" spans="1:14" ht="21" customHeight="1" thickBot="1">
      <c r="A47" s="54" t="s">
        <v>104</v>
      </c>
      <c r="N47" s="45"/>
    </row>
    <row r="48" spans="1:14" ht="21" customHeight="1">
      <c r="A48" s="266" t="s">
        <v>105</v>
      </c>
      <c r="B48" s="308" t="s">
        <v>106</v>
      </c>
      <c r="C48" s="309"/>
      <c r="D48" s="408" t="str">
        <f>IF(B3="","",B3)</f>
        <v/>
      </c>
      <c r="E48" s="409"/>
      <c r="F48" s="409"/>
      <c r="G48" s="409"/>
      <c r="H48" s="409"/>
      <c r="I48" s="409"/>
      <c r="J48" s="409"/>
      <c r="K48" s="409"/>
      <c r="L48" s="409"/>
      <c r="M48" s="409"/>
      <c r="N48" s="410"/>
    </row>
    <row r="49" spans="1:16" ht="21" customHeight="1">
      <c r="A49" s="267"/>
      <c r="B49" s="399" t="s">
        <v>107</v>
      </c>
      <c r="C49" s="400"/>
      <c r="D49" s="411"/>
      <c r="E49" s="412"/>
      <c r="F49" s="412"/>
      <c r="G49" s="412"/>
      <c r="H49" s="412"/>
      <c r="I49" s="412"/>
      <c r="J49" s="412"/>
      <c r="K49" s="412"/>
      <c r="L49" s="412"/>
      <c r="M49" s="412"/>
      <c r="N49" s="413"/>
    </row>
    <row r="50" spans="1:16" ht="21" customHeight="1">
      <c r="A50" s="407" t="s">
        <v>108</v>
      </c>
      <c r="B50" s="345" t="s">
        <v>106</v>
      </c>
      <c r="C50" s="343"/>
      <c r="D50" s="434" t="str">
        <f>IF(B4="","",B4)</f>
        <v/>
      </c>
      <c r="E50" s="435"/>
      <c r="F50" s="435"/>
      <c r="G50" s="435"/>
      <c r="H50" s="435"/>
      <c r="I50" s="435"/>
      <c r="J50" s="435"/>
      <c r="K50" s="435"/>
      <c r="L50" s="435"/>
      <c r="M50" s="435"/>
      <c r="N50" s="436"/>
    </row>
    <row r="51" spans="1:16" ht="21" customHeight="1">
      <c r="A51" s="267"/>
      <c r="B51" s="345" t="s">
        <v>107</v>
      </c>
      <c r="C51" s="343"/>
      <c r="D51" s="280"/>
      <c r="E51" s="243"/>
      <c r="F51" s="243"/>
      <c r="G51" s="243"/>
      <c r="H51" s="243"/>
      <c r="I51" s="243"/>
      <c r="J51" s="243"/>
      <c r="K51" s="243"/>
      <c r="L51" s="243"/>
      <c r="M51" s="243"/>
      <c r="N51" s="244"/>
    </row>
    <row r="52" spans="1:16" ht="21" customHeight="1">
      <c r="A52" s="267"/>
      <c r="B52" s="399" t="s">
        <v>109</v>
      </c>
      <c r="C52" s="400"/>
      <c r="D52" s="203" t="s">
        <v>36</v>
      </c>
      <c r="E52" s="394"/>
      <c r="F52" s="394"/>
      <c r="G52" s="394"/>
      <c r="H52" s="394"/>
      <c r="I52" s="394"/>
      <c r="J52" s="394"/>
      <c r="K52" s="394"/>
      <c r="L52" s="394"/>
      <c r="M52" s="394"/>
      <c r="N52" s="395"/>
    </row>
    <row r="53" spans="1:16" ht="21" customHeight="1">
      <c r="A53" s="267"/>
      <c r="B53" s="401"/>
      <c r="C53" s="215"/>
      <c r="D53" s="83" t="s">
        <v>37</v>
      </c>
      <c r="E53" s="428"/>
      <c r="F53" s="428"/>
      <c r="G53" s="428"/>
      <c r="H53" s="428"/>
      <c r="I53" s="428"/>
      <c r="J53" s="428"/>
      <c r="K53" s="428"/>
      <c r="L53" s="428"/>
      <c r="M53" s="428"/>
      <c r="N53" s="429"/>
    </row>
    <row r="54" spans="1:16" ht="21" customHeight="1">
      <c r="A54" s="267"/>
      <c r="B54" s="275"/>
      <c r="C54" s="276"/>
      <c r="D54" s="84" t="s">
        <v>110</v>
      </c>
      <c r="E54" s="397"/>
      <c r="F54" s="397"/>
      <c r="G54" s="397"/>
      <c r="H54" s="437"/>
      <c r="I54" s="405" t="s" ph="1">
        <v>111</v>
      </c>
      <c r="J54" s="406"/>
      <c r="K54" s="396" ph="1"/>
      <c r="L54" s="397" ph="1"/>
      <c r="M54" s="397" ph="1"/>
      <c r="N54" s="398" ph="1"/>
    </row>
    <row r="55" spans="1:16" ht="21" customHeight="1">
      <c r="A55" s="267"/>
      <c r="B55" s="430" t="s">
        <v>112</v>
      </c>
      <c r="C55" s="431"/>
      <c r="D55" s="1"/>
      <c r="E55" s="422" t="s">
        <v>113</v>
      </c>
      <c r="F55" s="423"/>
      <c r="G55" s="423"/>
      <c r="H55" s="424"/>
      <c r="I55" s="414" t="s">
        <v>114</v>
      </c>
      <c r="J55" s="254"/>
      <c r="K55" s="254"/>
      <c r="L55" s="254"/>
      <c r="M55" s="254"/>
      <c r="N55" s="415"/>
      <c r="O55" s="85"/>
      <c r="P55" s="45" t="s">
        <v>115</v>
      </c>
    </row>
    <row r="56" spans="1:16" ht="21" customHeight="1">
      <c r="A56" s="267"/>
      <c r="B56" s="337"/>
      <c r="C56" s="338"/>
      <c r="D56" s="2"/>
      <c r="E56" s="425" t="s">
        <v>116</v>
      </c>
      <c r="F56" s="426"/>
      <c r="G56" s="426"/>
      <c r="H56" s="427"/>
      <c r="I56" s="416"/>
      <c r="J56" s="417"/>
      <c r="K56" s="417"/>
      <c r="L56" s="417"/>
      <c r="M56" s="417"/>
      <c r="N56" s="418"/>
      <c r="O56" s="86"/>
      <c r="P56" s="43">
        <f>COUNTIF(D55:D59,"○")</f>
        <v>0</v>
      </c>
    </row>
    <row r="57" spans="1:16" ht="21" customHeight="1">
      <c r="A57" s="267"/>
      <c r="B57" s="337"/>
      <c r="C57" s="338"/>
      <c r="D57" s="2"/>
      <c r="E57" s="425" t="s">
        <v>117</v>
      </c>
      <c r="F57" s="426"/>
      <c r="G57" s="426"/>
      <c r="H57" s="427"/>
      <c r="I57" s="416"/>
      <c r="J57" s="417"/>
      <c r="K57" s="417"/>
      <c r="L57" s="417"/>
      <c r="M57" s="417"/>
      <c r="N57" s="418"/>
      <c r="O57" s="269" t="s">
        <v>118</v>
      </c>
    </row>
    <row r="58" spans="1:16" ht="21" customHeight="1">
      <c r="A58" s="267"/>
      <c r="B58" s="337"/>
      <c r="C58" s="338"/>
      <c r="D58" s="2"/>
      <c r="E58" s="425" t="s">
        <v>119</v>
      </c>
      <c r="F58" s="426"/>
      <c r="G58" s="426"/>
      <c r="H58" s="427"/>
      <c r="I58" s="416"/>
      <c r="J58" s="417"/>
      <c r="K58" s="417"/>
      <c r="L58" s="417"/>
      <c r="M58" s="417"/>
      <c r="N58" s="418"/>
      <c r="O58" s="270"/>
    </row>
    <row r="59" spans="1:16" ht="21" customHeight="1" thickBot="1">
      <c r="A59" s="268"/>
      <c r="B59" s="432"/>
      <c r="C59" s="433"/>
      <c r="D59" s="3"/>
      <c r="E59" s="257" t="s">
        <v>120</v>
      </c>
      <c r="F59" s="258"/>
      <c r="G59" s="258"/>
      <c r="H59" s="259"/>
      <c r="I59" s="419"/>
      <c r="J59" s="420"/>
      <c r="K59" s="420"/>
      <c r="L59" s="420"/>
      <c r="M59" s="420"/>
      <c r="N59" s="421"/>
      <c r="O59" s="270"/>
    </row>
    <row r="60" spans="1:16" ht="21" customHeight="1">
      <c r="B60" s="87"/>
      <c r="C60" s="87"/>
      <c r="D60" s="87"/>
      <c r="E60" s="87"/>
      <c r="F60" s="87"/>
      <c r="G60" s="87"/>
      <c r="H60" s="87"/>
      <c r="I60" s="87"/>
      <c r="J60" s="87"/>
      <c r="K60" s="87"/>
      <c r="L60" s="87"/>
      <c r="M60" s="87"/>
      <c r="N60" s="87"/>
    </row>
    <row r="61" spans="1:16" ht="21" customHeight="1" thickBot="1">
      <c r="A61" s="54" t="s">
        <v>121</v>
      </c>
      <c r="B61" s="87"/>
      <c r="C61" s="87"/>
      <c r="D61" s="87"/>
      <c r="E61" s="87"/>
      <c r="F61" s="87"/>
      <c r="G61" s="87"/>
      <c r="H61" s="87"/>
      <c r="I61" s="87"/>
      <c r="J61" s="87"/>
      <c r="K61" s="87"/>
      <c r="L61" s="87"/>
      <c r="M61" s="87"/>
      <c r="N61" s="87"/>
    </row>
    <row r="62" spans="1:16" ht="75" customHeight="1">
      <c r="A62" s="88" t="s">
        <v>122</v>
      </c>
      <c r="B62" s="472" t="str">
        <f>IF('別記様式４－３'!$X$3=1,'別記様式４－３'!H10,IF('別記様式４－３'!$V$3=1,'別記様式４－３'!H13,'別記様式４－３'!E13))</f>
        <v/>
      </c>
      <c r="C62" s="473"/>
      <c r="D62" s="89" t="s">
        <v>123</v>
      </c>
      <c r="E62" s="458" t="s">
        <v>124</v>
      </c>
      <c r="F62" s="458"/>
      <c r="G62" s="458"/>
      <c r="H62" s="458"/>
      <c r="I62" s="458"/>
      <c r="J62" s="458"/>
      <c r="K62" s="458"/>
      <c r="L62" s="458"/>
      <c r="M62" s="458"/>
      <c r="N62" s="459"/>
    </row>
    <row r="63" spans="1:16" ht="75" customHeight="1">
      <c r="A63" s="90" t="s">
        <v>125</v>
      </c>
      <c r="B63" s="448">
        <f>IF('別記様式４－３'!$V$3=1,'別記様式４－３'!H8,'別記様式４－３'!E8)</f>
        <v>0</v>
      </c>
      <c r="C63" s="449"/>
      <c r="D63" s="191" t="s">
        <v>123</v>
      </c>
      <c r="E63" s="460" t="s">
        <v>126</v>
      </c>
      <c r="F63" s="460"/>
      <c r="G63" s="460"/>
      <c r="H63" s="460"/>
      <c r="I63" s="460"/>
      <c r="J63" s="460"/>
      <c r="K63" s="460"/>
      <c r="L63" s="460"/>
      <c r="M63" s="460"/>
      <c r="N63" s="461"/>
    </row>
    <row r="64" spans="1:16" ht="41.25" customHeight="1">
      <c r="A64" s="90" t="s">
        <v>127</v>
      </c>
      <c r="B64" s="448" t="e">
        <f>ROUNDDOWN((B62-B63)*1/2,0)</f>
        <v>#VALUE!</v>
      </c>
      <c r="C64" s="449"/>
      <c r="D64" s="191" t="s">
        <v>123</v>
      </c>
      <c r="E64" s="462"/>
      <c r="F64" s="463"/>
      <c r="G64" s="463"/>
      <c r="H64" s="463"/>
      <c r="I64" s="463"/>
      <c r="J64" s="463"/>
      <c r="K64" s="463"/>
      <c r="L64" s="463"/>
      <c r="M64" s="463"/>
      <c r="N64" s="464"/>
    </row>
    <row r="65" spans="1:14" ht="41.25" customHeight="1">
      <c r="A65" s="90" t="s">
        <v>128</v>
      </c>
      <c r="B65" s="448" t="str">
        <f>IF('別記様式４－３'!$V$3=1,'別記様式４－３'!H10,"")</f>
        <v/>
      </c>
      <c r="C65" s="449"/>
      <c r="D65" s="191" t="s">
        <v>123</v>
      </c>
      <c r="E65" s="460" t="s">
        <v>129</v>
      </c>
      <c r="F65" s="460"/>
      <c r="G65" s="460"/>
      <c r="H65" s="460"/>
      <c r="I65" s="460"/>
      <c r="J65" s="460"/>
      <c r="K65" s="460"/>
      <c r="L65" s="460"/>
      <c r="M65" s="460"/>
      <c r="N65" s="461"/>
    </row>
    <row r="66" spans="1:14" ht="41.25" customHeight="1" thickBot="1">
      <c r="A66" s="91" t="s">
        <v>130</v>
      </c>
      <c r="B66" s="450"/>
      <c r="C66" s="451"/>
      <c r="D66" s="92" t="s">
        <v>123</v>
      </c>
      <c r="E66" s="443" t="s">
        <v>131</v>
      </c>
      <c r="F66" s="444"/>
      <c r="G66" s="444"/>
      <c r="H66" s="444"/>
      <c r="I66" s="444"/>
      <c r="J66" s="444"/>
      <c r="K66" s="444"/>
      <c r="L66" s="444"/>
      <c r="M66" s="444"/>
      <c r="N66" s="445"/>
    </row>
    <row r="67" spans="1:14" ht="57" customHeight="1" thickTop="1" thickBot="1">
      <c r="A67" s="93" t="s">
        <v>132</v>
      </c>
      <c r="B67" s="468">
        <f>'別記様式４－３'!E11</f>
        <v>0</v>
      </c>
      <c r="C67" s="469"/>
      <c r="D67" s="94" t="s">
        <v>123</v>
      </c>
      <c r="E67" s="446" t="s">
        <v>133</v>
      </c>
      <c r="F67" s="446"/>
      <c r="G67" s="446"/>
      <c r="H67" s="446"/>
      <c r="I67" s="446"/>
      <c r="J67" s="446"/>
      <c r="K67" s="446"/>
      <c r="L67" s="446"/>
      <c r="M67" s="446"/>
      <c r="N67" s="447"/>
    </row>
    <row r="68" spans="1:14" ht="20.100000000000001" customHeight="1">
      <c r="A68" s="189"/>
      <c r="B68" s="213" t="str">
        <f>IFERROR(IF(MOD(B67,1000)=0,"","助成申請額⑥は千円未満切り捨てとしてください。"),"")</f>
        <v/>
      </c>
      <c r="N68" s="87"/>
    </row>
    <row r="69" spans="1:14" ht="20.100000000000001" customHeight="1" thickBot="1">
      <c r="A69" s="54" t="s">
        <v>134</v>
      </c>
      <c r="B69" s="50"/>
      <c r="C69" s="50"/>
      <c r="D69" s="50"/>
      <c r="E69" s="50"/>
      <c r="F69" s="50"/>
      <c r="G69" s="50"/>
      <c r="H69" s="50"/>
      <c r="I69" s="50"/>
      <c r="J69" s="50"/>
      <c r="K69" s="50"/>
      <c r="L69" s="50"/>
      <c r="M69" s="50"/>
      <c r="N69" s="87"/>
    </row>
    <row r="70" spans="1:14" ht="21" customHeight="1">
      <c r="A70" s="442" t="s">
        <v>135</v>
      </c>
      <c r="B70" s="95" t="s">
        <v>136</v>
      </c>
      <c r="C70" s="453"/>
      <c r="D70" s="453"/>
      <c r="E70" s="453"/>
      <c r="F70" s="453"/>
      <c r="G70" s="453"/>
      <c r="H70" s="453"/>
      <c r="I70" s="454" t="s">
        <v>136</v>
      </c>
      <c r="J70" s="454"/>
      <c r="K70" s="453"/>
      <c r="L70" s="453"/>
      <c r="M70" s="453"/>
      <c r="N70" s="455"/>
    </row>
    <row r="71" spans="1:14" ht="21" customHeight="1">
      <c r="A71" s="439"/>
      <c r="B71" s="187" t="s">
        <v>137</v>
      </c>
      <c r="C71" s="456"/>
      <c r="D71" s="456"/>
      <c r="E71" s="456"/>
      <c r="F71" s="456"/>
      <c r="G71" s="456"/>
      <c r="H71" s="456"/>
      <c r="I71" s="349" t="s">
        <v>138</v>
      </c>
      <c r="J71" s="349"/>
      <c r="K71" s="456"/>
      <c r="L71" s="456"/>
      <c r="M71" s="456"/>
      <c r="N71" s="457"/>
    </row>
    <row r="72" spans="1:14" ht="21" customHeight="1">
      <c r="A72" s="439" t="s">
        <v>139</v>
      </c>
      <c r="B72" s="203" t="s">
        <v>136</v>
      </c>
      <c r="C72" s="470"/>
      <c r="D72" s="470"/>
      <c r="E72" s="470"/>
      <c r="F72" s="470"/>
      <c r="G72" s="470"/>
      <c r="H72" s="470"/>
      <c r="I72" s="470"/>
      <c r="J72" s="470"/>
      <c r="K72" s="470"/>
      <c r="L72" s="470"/>
      <c r="M72" s="470"/>
      <c r="N72" s="471"/>
    </row>
    <row r="73" spans="1:14" ht="21" customHeight="1">
      <c r="A73" s="439"/>
      <c r="B73" s="467"/>
      <c r="C73" s="397"/>
      <c r="D73" s="397"/>
      <c r="E73" s="397"/>
      <c r="F73" s="397"/>
      <c r="G73" s="397"/>
      <c r="H73" s="397"/>
      <c r="I73" s="397"/>
      <c r="J73" s="397"/>
      <c r="K73" s="397"/>
      <c r="L73" s="397"/>
      <c r="M73" s="397"/>
      <c r="N73" s="398"/>
    </row>
    <row r="74" spans="1:14" ht="21" customHeight="1">
      <c r="A74" s="440" t="s">
        <v>140</v>
      </c>
      <c r="B74" s="203" t="s">
        <v>141</v>
      </c>
      <c r="C74" s="452"/>
      <c r="D74" s="452"/>
      <c r="E74" s="383"/>
      <c r="F74" s="383"/>
      <c r="G74" s="383"/>
      <c r="H74" s="383"/>
      <c r="I74" s="383"/>
      <c r="J74" s="383"/>
      <c r="K74" s="383"/>
      <c r="L74" s="383"/>
      <c r="M74" s="383"/>
      <c r="N74" s="474"/>
    </row>
    <row r="75" spans="1:14" ht="21" customHeight="1" thickBot="1">
      <c r="A75" s="441"/>
      <c r="B75" s="96" t="s">
        <v>140</v>
      </c>
      <c r="C75" s="465"/>
      <c r="D75" s="465"/>
      <c r="E75" s="465"/>
      <c r="F75" s="465"/>
      <c r="G75" s="465"/>
      <c r="H75" s="465"/>
      <c r="I75" s="465"/>
      <c r="J75" s="465"/>
      <c r="K75" s="465"/>
      <c r="L75" s="465"/>
      <c r="M75" s="465"/>
      <c r="N75" s="466"/>
    </row>
    <row r="76" spans="1:14" ht="20.100000000000001" customHeight="1">
      <c r="A76" s="438" t="s">
        <v>142</v>
      </c>
      <c r="B76" s="438"/>
      <c r="C76" s="438"/>
      <c r="D76" s="438"/>
      <c r="E76" s="438"/>
      <c r="F76" s="438"/>
      <c r="G76" s="438"/>
      <c r="H76" s="438"/>
      <c r="I76" s="438"/>
      <c r="J76" s="438"/>
      <c r="K76" s="438"/>
      <c r="L76" s="438"/>
      <c r="M76" s="438"/>
      <c r="N76" s="97"/>
    </row>
  </sheetData>
  <sheetProtection algorithmName="SHA-512" hashValue="qMoVfxDiQXjvkBljCb5R69s1xuwkqtopcVXymQ4I5sP64HViQI2otSe/UubfW/ICBNHgxVuw/QfeQurrSAQNqA==" saltValue="E+JV9if+W2wnHj2zdSfD/g==" spinCount="100000" sheet="1" formatCells="0" formatColumns="0" formatRows="0" insertRows="0"/>
  <mergeCells count="129">
    <mergeCell ref="E62:N62"/>
    <mergeCell ref="E63:N63"/>
    <mergeCell ref="E64:N64"/>
    <mergeCell ref="B63:C63"/>
    <mergeCell ref="C75:N75"/>
    <mergeCell ref="B73:N73"/>
    <mergeCell ref="B67:C67"/>
    <mergeCell ref="C72:N72"/>
    <mergeCell ref="E65:N65"/>
    <mergeCell ref="B62:C62"/>
    <mergeCell ref="E74:N74"/>
    <mergeCell ref="A76:M76"/>
    <mergeCell ref="A72:A73"/>
    <mergeCell ref="A74:A75"/>
    <mergeCell ref="A70:A71"/>
    <mergeCell ref="E66:N66"/>
    <mergeCell ref="E67:N67"/>
    <mergeCell ref="B64:C64"/>
    <mergeCell ref="B65:C65"/>
    <mergeCell ref="B66:C66"/>
    <mergeCell ref="C74:D74"/>
    <mergeCell ref="C70:H70"/>
    <mergeCell ref="I70:J70"/>
    <mergeCell ref="K70:N70"/>
    <mergeCell ref="C71:H71"/>
    <mergeCell ref="I71:J71"/>
    <mergeCell ref="K71:N71"/>
    <mergeCell ref="A48:A49"/>
    <mergeCell ref="E52:N52"/>
    <mergeCell ref="K54:N54"/>
    <mergeCell ref="B52:C54"/>
    <mergeCell ref="B41:N41"/>
    <mergeCell ref="B46:N46"/>
    <mergeCell ref="I54:J54"/>
    <mergeCell ref="A39:N39"/>
    <mergeCell ref="A50:A59"/>
    <mergeCell ref="D48:N48"/>
    <mergeCell ref="B49:C49"/>
    <mergeCell ref="D49:N49"/>
    <mergeCell ref="I55:N59"/>
    <mergeCell ref="E55:H55"/>
    <mergeCell ref="E57:H57"/>
    <mergeCell ref="E58:H58"/>
    <mergeCell ref="E53:N53"/>
    <mergeCell ref="B55:C59"/>
    <mergeCell ref="B50:C50"/>
    <mergeCell ref="D50:N50"/>
    <mergeCell ref="B51:C51"/>
    <mergeCell ref="E56:H56"/>
    <mergeCell ref="E54:H54"/>
    <mergeCell ref="G16:H16"/>
    <mergeCell ref="B22:H22"/>
    <mergeCell ref="G29:I29"/>
    <mergeCell ref="A26:A28"/>
    <mergeCell ref="B42:N42"/>
    <mergeCell ref="D31:E31"/>
    <mergeCell ref="B35:N35"/>
    <mergeCell ref="D33:E33"/>
    <mergeCell ref="J32:N32"/>
    <mergeCell ref="B36:N36"/>
    <mergeCell ref="A29:A36"/>
    <mergeCell ref="B29:C29"/>
    <mergeCell ref="B33:C33"/>
    <mergeCell ref="B30:C30"/>
    <mergeCell ref="G32:I32"/>
    <mergeCell ref="B32:C32"/>
    <mergeCell ref="D29:F29"/>
    <mergeCell ref="B31:C31"/>
    <mergeCell ref="G30:I30"/>
    <mergeCell ref="J29:N29"/>
    <mergeCell ref="A37:N37"/>
    <mergeCell ref="A38:N38"/>
    <mergeCell ref="B34:C34"/>
    <mergeCell ref="J34:N34"/>
    <mergeCell ref="D34:E34"/>
    <mergeCell ref="G34:I34"/>
    <mergeCell ref="G33:I33"/>
    <mergeCell ref="J31:N31"/>
    <mergeCell ref="J33:N33"/>
    <mergeCell ref="D30:E30"/>
    <mergeCell ref="B23:N25"/>
    <mergeCell ref="B26:N28"/>
    <mergeCell ref="G31:I31"/>
    <mergeCell ref="J30:N30"/>
    <mergeCell ref="D15:F15"/>
    <mergeCell ref="A1:N1"/>
    <mergeCell ref="B5:N5"/>
    <mergeCell ref="F7:G7"/>
    <mergeCell ref="B9:N10"/>
    <mergeCell ref="A7:A9"/>
    <mergeCell ref="B6:N6"/>
    <mergeCell ref="A11:A12"/>
    <mergeCell ref="B11:C11"/>
    <mergeCell ref="B12:C12"/>
    <mergeCell ref="B3:N3"/>
    <mergeCell ref="B4:N4"/>
    <mergeCell ref="J7:K7"/>
    <mergeCell ref="B7:C8"/>
    <mergeCell ref="F8:G8"/>
    <mergeCell ref="G15:I15"/>
    <mergeCell ref="F14:G14"/>
    <mergeCell ref="J15:L15"/>
    <mergeCell ref="M15:N15"/>
    <mergeCell ref="K14:L14"/>
    <mergeCell ref="B15:C15"/>
    <mergeCell ref="J16:K16"/>
    <mergeCell ref="D16:E16"/>
    <mergeCell ref="E59:H59"/>
    <mergeCell ref="B43:N44"/>
    <mergeCell ref="A23:A25"/>
    <mergeCell ref="O57:O59"/>
    <mergeCell ref="A17:A18"/>
    <mergeCell ref="A13:A16"/>
    <mergeCell ref="B13:N13"/>
    <mergeCell ref="M17:N17"/>
    <mergeCell ref="D51:N51"/>
    <mergeCell ref="J20:L20"/>
    <mergeCell ref="B21:I21"/>
    <mergeCell ref="J21:L21"/>
    <mergeCell ref="B17:I17"/>
    <mergeCell ref="B18:I18"/>
    <mergeCell ref="B19:I19"/>
    <mergeCell ref="B20:I20"/>
    <mergeCell ref="J17:L17"/>
    <mergeCell ref="J18:L18"/>
    <mergeCell ref="J19:L19"/>
    <mergeCell ref="B45:N45"/>
    <mergeCell ref="B48:C48"/>
    <mergeCell ref="D32:E32"/>
  </mergeCells>
  <phoneticPr fontId="5"/>
  <conditionalFormatting sqref="B3:B6">
    <cfRule type="cellIs" dxfId="42" priority="19" stopIfTrue="1" operator="equal">
      <formula>""</formula>
    </cfRule>
  </conditionalFormatting>
  <conditionalFormatting sqref="B14">
    <cfRule type="cellIs" dxfId="41" priority="7" stopIfTrue="1" operator="equal">
      <formula>""</formula>
    </cfRule>
  </conditionalFormatting>
  <conditionalFormatting sqref="B64:C64">
    <cfRule type="expression" dxfId="40" priority="29" stopIfTrue="1">
      <formula>ISERROR(B64)</formula>
    </cfRule>
  </conditionalFormatting>
  <conditionalFormatting sqref="B67:C67">
    <cfRule type="expression" dxfId="39" priority="28" stopIfTrue="1">
      <formula>ISERROR($B$67)</formula>
    </cfRule>
  </conditionalFormatting>
  <conditionalFormatting sqref="C74">
    <cfRule type="cellIs" dxfId="38" priority="5" stopIfTrue="1" operator="equal">
      <formula>""</formula>
    </cfRule>
  </conditionalFormatting>
  <conditionalFormatting sqref="D55:D59">
    <cfRule type="expression" dxfId="37" priority="97" stopIfTrue="1">
      <formula>AND($D$55="",$D$56="",$D$57="",$D$58="",$D$59="")</formula>
    </cfRule>
  </conditionalFormatting>
  <conditionalFormatting sqref="D30:E34 J30:N34 L7 E8">
    <cfRule type="expression" dxfId="36" priority="69" stopIfTrue="1">
      <formula>D7=""</formula>
    </cfRule>
  </conditionalFormatting>
  <conditionalFormatting sqref="E11:E12 G11:G12 I11:I12 K11:K12 B42:B43 B45:B46">
    <cfRule type="cellIs" dxfId="35" priority="8" stopIfTrue="1" operator="equal">
      <formula>""</formula>
    </cfRule>
  </conditionalFormatting>
  <conditionalFormatting sqref="E53:E54 K54 B16 D16:E16 G16:H16 B18:B20 B23 B26 B30:E34 J30:N34 B36 D49:N49 D51 E52:N52 B73 C75">
    <cfRule type="cellIs" dxfId="34" priority="62" stopIfTrue="1" operator="equal">
      <formula>""</formula>
    </cfRule>
  </conditionalFormatting>
  <conditionalFormatting sqref="E54:H54">
    <cfRule type="expression" dxfId="33" priority="33" stopIfTrue="1">
      <formula>$E$54=""</formula>
    </cfRule>
  </conditionalFormatting>
  <conditionalFormatting sqref="J21:L21">
    <cfRule type="cellIs" dxfId="32" priority="20" stopIfTrue="1" operator="equal">
      <formula>""</formula>
    </cfRule>
  </conditionalFormatting>
  <conditionalFormatting sqref="K70:K71 C70:C72">
    <cfRule type="cellIs" dxfId="31" priority="1" stopIfTrue="1" operator="equal">
      <formula>""</formula>
    </cfRule>
  </conditionalFormatting>
  <conditionalFormatting sqref="K54:N54">
    <cfRule type="expression" dxfId="30" priority="32" stopIfTrue="1">
      <formula>$K$54=""</formula>
    </cfRule>
  </conditionalFormatting>
  <conditionalFormatting sqref="L7 E7:E8 B18:B21 I7 B9 E14 H14 J18:J20 M18:M21 C21 B66">
    <cfRule type="cellIs" dxfId="29" priority="76" stopIfTrue="1" operator="equal">
      <formula>""</formula>
    </cfRule>
  </conditionalFormatting>
  <conditionalFormatting sqref="M14">
    <cfRule type="cellIs" dxfId="28" priority="6" stopIfTrue="1" operator="equal">
      <formula>""</formula>
    </cfRule>
  </conditionalFormatting>
  <conditionalFormatting sqref="M16">
    <cfRule type="expression" dxfId="27" priority="24" stopIfTrue="1">
      <formula>ISERROR($J$16/$B$14)</formula>
    </cfRule>
  </conditionalFormatting>
  <conditionalFormatting sqref="O57:O59">
    <cfRule type="expression" dxfId="26" priority="98" stopIfTrue="1">
      <formula>COUNTA($D$55:$D$59)=1</formula>
    </cfRule>
  </conditionalFormatting>
  <dataValidations count="13">
    <dataValidation imeMode="off" allowBlank="1" showInputMessage="1" showErrorMessage="1" sqref="E52:N52 D30:E34 E54 I54 L16:N16 B14 H14 E14 B16 D16:J16 G11:G12 E11:E12 K11:K12 I11:I12 I7 M14" xr:uid="{00000000-0002-0000-0100-000000000000}"/>
    <dataValidation imeMode="fullKatakana" allowBlank="1" showInputMessage="1" showErrorMessage="1" sqref="C72:N72 I70 C70 K70" xr:uid="{00000000-0002-0000-0100-000002000000}"/>
    <dataValidation imeMode="halfAlpha" allowBlank="1" showInputMessage="1" showErrorMessage="1" sqref="J18:M21 C75:N75" xr:uid="{00000000-0002-0000-0100-000003000000}"/>
    <dataValidation imeMode="hiragana" allowBlank="1" showInputMessage="1" showErrorMessage="1" sqref="B3:B6 B21:C21 C3:N4 B18:I20 B9:N10" xr:uid="{00000000-0002-0000-0100-000004000000}"/>
    <dataValidation type="list" imeMode="off" allowBlank="1" showInputMessage="1" showErrorMessage="1" sqref="E8" xr:uid="{00000000-0002-0000-0100-000005000000}">
      <formula1>"1,2,3"</formula1>
    </dataValidation>
    <dataValidation type="list" imeMode="off" allowBlank="1" showInputMessage="1" showErrorMessage="1" sqref="L7" xr:uid="{00000000-0002-0000-0100-000006000000}">
      <formula1>"2,3"</formula1>
    </dataValidation>
    <dataValidation imeMode="fullAlpha" allowBlank="1" showInputMessage="1" showErrorMessage="1" sqref="E7" xr:uid="{00000000-0002-0000-0100-000007000000}"/>
    <dataValidation type="list" allowBlank="1" showInputMessage="1" showErrorMessage="1" sqref="C74:D74" xr:uid="{00000000-0002-0000-0100-000008000000}">
      <formula1>"普通,当座,別段"</formula1>
    </dataValidation>
    <dataValidation type="list" allowBlank="1" showInputMessage="1" showErrorMessage="1" sqref="D55:D59" xr:uid="{DE49E861-81D4-463F-9B18-E56A7707B156}">
      <formula1>"○"</formula1>
    </dataValidation>
    <dataValidation allowBlank="1" showInputMessage="1" showErrorMessage="1" promptTitle="セル選択時自動表示" prompt="銀行名は_x000a_「○○銀行」_x000a_「△△信用金庫」等、_x000a_最後までご入力ください。_x000a_※〇〇、△△のみは不可" sqref="C71:H71" xr:uid="{9FE1C0B3-FAD2-42B9-A062-DFC9247E0477}"/>
    <dataValidation allowBlank="1" showInputMessage="1" showErrorMessage="1" promptTitle="セル選択時自動表示" prompt="支店名は_x000a_「◇◇支店」_x000a_「●●営業所」等、_x000a_最後までご入力ください。_x000a_※○○、●●のみは不可" sqref="K71:N71" xr:uid="{E8DC5AB0-87B0-47D1-B70E-0C546E40325C}"/>
    <dataValidation allowBlank="1" showInputMessage="1" showErrorMessage="1" promptTitle="セル選択時自動表示" prompt="口座名は、振り込みの際に必要な名義部分までを漢字・フリガナでご入力ください。（振込の際に入力が必要な名義は、通帳の表紙裏（表紙をめくったページ）にカタカナで記載されていることが多いです。）_x000a_振込の際に代表者名までの入力が不要な場合には、代表者名の記載を省略してください。_x000a_※不明な場合、省略のない口座名をご入力ください。" sqref="B73:N73" xr:uid="{18F450A8-78BC-417A-8627-74D721621E6C}"/>
    <dataValidation allowBlank="1" showInputMessage="1" showErrorMessage="1" promptTitle="セル選択時自動表示" prompt="事業実施年度の４月１日付で地域創造よりお送りしている助成決定通通知に記載されている金額を記入してください。" sqref="B66:C66" xr:uid="{492A5183-F838-4C7D-BC13-CE289C936895}"/>
  </dataValidations>
  <pageMargins left="0.78740157480314965" right="0.39370078740157483" top="0.78740157480314965" bottom="0.59055118110236227" header="0.51181102362204722" footer="0.51181102362204722"/>
  <pageSetup paperSize="9" scale="89" fitToHeight="0" orientation="portrait" r:id="rId1"/>
  <headerFooter alignWithMargins="0">
    <oddHeader>&amp;L&amp;9別記様式４－２&amp;R&amp;9令和9&amp;K000000年度 地域の文化・芸術活動助成事業 創造プログラム 実績報告書</oddHeader>
    <oddFooter>&amp;P / &amp;N ページ</oddFooter>
  </headerFooter>
  <rowBreaks count="2" manualBreakCount="2">
    <brk id="39" max="13" man="1"/>
    <brk id="46"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74"/>
  <sheetViews>
    <sheetView view="pageBreakPreview" zoomScaleNormal="115" zoomScaleSheetLayoutView="100" workbookViewId="0">
      <selection activeCell="X22" sqref="X22"/>
    </sheetView>
  </sheetViews>
  <sheetFormatPr defaultRowHeight="20.100000000000001" customHeight="1"/>
  <cols>
    <col min="1" max="1" width="2.375" customWidth="1"/>
    <col min="2" max="2" width="10.625" customWidth="1"/>
    <col min="3" max="3" width="5.625" customWidth="1"/>
    <col min="4" max="4" width="2.625" customWidth="1"/>
    <col min="5" max="5" width="8.625" customWidth="1"/>
    <col min="6" max="6" width="2.875" customWidth="1"/>
    <col min="7" max="7" width="2.375" customWidth="1"/>
    <col min="8" max="8" width="8.875" customWidth="1"/>
    <col min="9" max="9" width="2.875" customWidth="1"/>
    <col min="10" max="10" width="2.125" customWidth="1"/>
    <col min="11" max="11" width="9.125" customWidth="1"/>
    <col min="12" max="12" width="3.625" customWidth="1"/>
    <col min="13" max="13" width="2.875" customWidth="1"/>
    <col min="14" max="14" width="8.625" customWidth="1"/>
    <col min="15" max="15" width="3.625" customWidth="1"/>
    <col min="16" max="16" width="12.625" customWidth="1"/>
    <col min="17" max="17" width="6.25" customWidth="1"/>
    <col min="18" max="18" width="28" style="109" customWidth="1"/>
    <col min="19" max="19" width="9" customWidth="1"/>
    <col min="20" max="24" width="9" style="110" customWidth="1"/>
    <col min="25" max="25" width="9" style="109" customWidth="1"/>
    <col min="26" max="26" width="9" style="104" customWidth="1"/>
  </cols>
  <sheetData>
    <row r="1" spans="1:26" ht="28.5" customHeight="1">
      <c r="D1" s="98"/>
      <c r="E1" s="98"/>
      <c r="N1" s="99"/>
      <c r="P1" s="99"/>
      <c r="Q1" s="100"/>
      <c r="R1" s="100"/>
      <c r="S1" s="100"/>
      <c r="T1" s="485" t="s">
        <v>143</v>
      </c>
      <c r="U1" s="486"/>
      <c r="V1" s="486"/>
      <c r="W1" s="486"/>
      <c r="X1" s="487"/>
      <c r="Y1" s="179"/>
      <c r="Z1" s="180" t="e">
        <f>($E$13-$E$8)*1/2</f>
        <v>#VALUE!</v>
      </c>
    </row>
    <row r="2" spans="1:26" ht="20.100000000000001" customHeight="1">
      <c r="A2" s="648" t="s">
        <v>144</v>
      </c>
      <c r="B2" s="648"/>
      <c r="C2" s="648"/>
      <c r="D2" s="648"/>
      <c r="E2" s="648"/>
      <c r="F2" s="648"/>
      <c r="G2" s="648"/>
      <c r="H2" s="648"/>
      <c r="I2" s="648"/>
      <c r="J2" s="648"/>
      <c r="K2" s="648"/>
      <c r="L2" s="648"/>
      <c r="M2" s="648"/>
      <c r="N2" s="648"/>
      <c r="O2" s="648"/>
      <c r="P2" s="648"/>
      <c r="Q2" s="648"/>
      <c r="R2" s="101"/>
      <c r="S2" s="613"/>
      <c r="T2" s="102" t="s">
        <v>145</v>
      </c>
      <c r="U2" s="102" t="s">
        <v>146</v>
      </c>
      <c r="V2" s="102" t="s">
        <v>147</v>
      </c>
      <c r="W2" s="102" t="s">
        <v>148</v>
      </c>
      <c r="X2" s="102" t="s">
        <v>149</v>
      </c>
      <c r="Y2" s="179"/>
      <c r="Z2" s="181">
        <f>IF('別記様式４－１'!P13=3,5000000,10000000)</f>
        <v>10000000</v>
      </c>
    </row>
    <row r="3" spans="1:26" ht="20.100000000000001" customHeight="1">
      <c r="C3" s="208"/>
      <c r="D3" s="208"/>
      <c r="E3" s="208"/>
      <c r="R3" s="101"/>
      <c r="S3" s="614"/>
      <c r="T3" s="103" t="str">
        <f>IF('別記様式４－２'!$D$55="○",1,"")</f>
        <v/>
      </c>
      <c r="U3" s="103" t="str">
        <f>IF('別記様式４－２'!$D$56="○",1,"")</f>
        <v/>
      </c>
      <c r="V3" s="103" t="str">
        <f>IF('別記様式４－２'!$D$57="○",1,"")</f>
        <v/>
      </c>
      <c r="W3" s="103" t="str">
        <f>IF('別記様式４－２'!$D$58="○",1,"")</f>
        <v/>
      </c>
      <c r="X3" s="103" t="str">
        <f>IF('別記様式４－２'!$D$59="○",1,"")</f>
        <v/>
      </c>
      <c r="Y3" s="179"/>
      <c r="Z3" s="181" t="e">
        <f>E13-E8-E9</f>
        <v>#VALUE!</v>
      </c>
    </row>
    <row r="4" spans="1:26" ht="20.100000000000001" customHeight="1">
      <c r="A4" s="488" t="s">
        <v>150</v>
      </c>
      <c r="B4" s="488"/>
      <c r="C4" s="488"/>
      <c r="D4" s="488"/>
      <c r="E4" s="488"/>
      <c r="F4" s="488"/>
      <c r="G4" s="488"/>
      <c r="H4" s="488"/>
      <c r="I4" s="488"/>
      <c r="J4" s="488"/>
      <c r="K4" s="488"/>
      <c r="L4" s="488"/>
      <c r="M4" s="488"/>
      <c r="N4" s="488"/>
      <c r="O4" s="488"/>
      <c r="P4" s="488"/>
      <c r="Q4" s="488"/>
      <c r="R4" s="101"/>
      <c r="S4" s="105"/>
      <c r="T4" s="105"/>
      <c r="U4" s="105"/>
      <c r="V4" s="105"/>
      <c r="W4" s="105"/>
      <c r="X4" s="105"/>
      <c r="Y4" s="179"/>
      <c r="Z4" s="181" t="e">
        <f>MIN($Z$1,$Z$2,$Z$3,'別記様式４－２'!$B$66)</f>
        <v>#VALUE!</v>
      </c>
    </row>
    <row r="5" spans="1:26" s="106" customFormat="1" ht="65.099999999999994" customHeight="1" thickBot="1">
      <c r="B5" s="605" t="s">
        <v>151</v>
      </c>
      <c r="C5" s="605"/>
      <c r="D5" s="605"/>
      <c r="E5" s="605"/>
      <c r="F5" s="605"/>
      <c r="G5" s="605"/>
      <c r="H5" s="605"/>
      <c r="I5" s="605"/>
      <c r="J5" s="605"/>
      <c r="K5" s="605"/>
      <c r="L5" s="605"/>
      <c r="M5" s="605"/>
      <c r="N5" s="605"/>
      <c r="O5" s="605"/>
      <c r="P5" s="605"/>
      <c r="Q5" s="605"/>
      <c r="R5" s="107"/>
      <c r="S5" s="108"/>
      <c r="T5" s="108"/>
      <c r="U5" s="108"/>
      <c r="V5" s="108"/>
      <c r="W5" s="108"/>
      <c r="X5" s="108"/>
      <c r="Y5" s="182"/>
      <c r="Z5" s="183"/>
    </row>
    <row r="6" spans="1:26" ht="30" customHeight="1" thickTop="1">
      <c r="B6" s="615" t="s">
        <v>152</v>
      </c>
      <c r="C6" s="616"/>
      <c r="D6" s="617"/>
      <c r="E6" s="621" t="s">
        <v>153</v>
      </c>
      <c r="F6" s="616"/>
      <c r="G6" s="616"/>
      <c r="H6" s="616"/>
      <c r="I6" s="616"/>
      <c r="J6" s="622"/>
      <c r="K6" s="623" t="s">
        <v>154</v>
      </c>
      <c r="L6" s="624"/>
      <c r="M6" s="624"/>
      <c r="N6" s="624"/>
      <c r="O6" s="624"/>
      <c r="P6" s="624"/>
      <c r="Q6" s="625"/>
      <c r="S6" s="110"/>
      <c r="Y6" s="184"/>
      <c r="Z6" s="181" t="e">
        <f>($D$30-$H$8)*1/2</f>
        <v>#VALUE!</v>
      </c>
    </row>
    <row r="7" spans="1:26" ht="54.95" customHeight="1" thickBot="1">
      <c r="B7" s="618"/>
      <c r="C7" s="619"/>
      <c r="D7" s="620"/>
      <c r="E7" s="629" t="s">
        <v>155</v>
      </c>
      <c r="F7" s="630"/>
      <c r="G7" s="630"/>
      <c r="H7" s="630" t="s">
        <v>156</v>
      </c>
      <c r="I7" s="630"/>
      <c r="J7" s="631"/>
      <c r="K7" s="626"/>
      <c r="L7" s="627"/>
      <c r="M7" s="627"/>
      <c r="N7" s="627"/>
      <c r="O7" s="627"/>
      <c r="P7" s="627"/>
      <c r="Q7" s="628"/>
      <c r="R7" s="111" t="s">
        <v>157</v>
      </c>
      <c r="S7" s="110"/>
      <c r="U7" s="112"/>
      <c r="V7" s="112"/>
      <c r="W7" s="112"/>
      <c r="X7" s="112"/>
      <c r="Y7" s="184"/>
      <c r="Z7" s="181">
        <f>IF('別記様式４－１'!P13=3,5000000,10000000)</f>
        <v>10000000</v>
      </c>
    </row>
    <row r="8" spans="1:26" ht="75" customHeight="1">
      <c r="B8" s="607" t="s">
        <v>158</v>
      </c>
      <c r="C8" s="608"/>
      <c r="D8" s="632"/>
      <c r="E8" s="633"/>
      <c r="F8" s="634"/>
      <c r="G8" s="634"/>
      <c r="H8" s="634"/>
      <c r="I8" s="634"/>
      <c r="J8" s="635"/>
      <c r="K8" s="495" t="s">
        <v>159</v>
      </c>
      <c r="L8" s="496"/>
      <c r="M8" s="496"/>
      <c r="N8" s="496"/>
      <c r="O8" s="496"/>
      <c r="P8" s="496"/>
      <c r="Q8" s="497"/>
      <c r="R8" s="113" t="s">
        <v>160</v>
      </c>
      <c r="S8" s="110"/>
      <c r="T8" s="112"/>
      <c r="U8" s="112"/>
      <c r="V8" s="112"/>
      <c r="W8" s="112"/>
      <c r="X8" s="112"/>
      <c r="Y8" s="184"/>
      <c r="Z8" s="181" t="e">
        <f>MIN($Z$6,$Z$7,$H$10,'別記様式４－２'!$B$66)</f>
        <v>#VALUE!</v>
      </c>
    </row>
    <row r="9" spans="1:26" ht="75" customHeight="1">
      <c r="B9" s="509" t="s">
        <v>161</v>
      </c>
      <c r="C9" s="510"/>
      <c r="D9" s="649"/>
      <c r="E9" s="650"/>
      <c r="F9" s="651"/>
      <c r="G9" s="651"/>
      <c r="H9" s="479"/>
      <c r="I9" s="480"/>
      <c r="J9" s="652"/>
      <c r="K9" s="492" t="s">
        <v>162</v>
      </c>
      <c r="L9" s="493"/>
      <c r="M9" s="493"/>
      <c r="N9" s="493"/>
      <c r="O9" s="493"/>
      <c r="P9" s="493"/>
      <c r="Q9" s="494"/>
      <c r="R9" s="113" t="s">
        <v>163</v>
      </c>
      <c r="S9" s="110"/>
      <c r="T9" s="112"/>
      <c r="U9" s="112"/>
      <c r="V9" s="112"/>
      <c r="W9" s="112"/>
      <c r="X9" s="112"/>
      <c r="Y9" s="184"/>
      <c r="Z9" s="181"/>
    </row>
    <row r="10" spans="1:26" ht="75" customHeight="1">
      <c r="B10" s="509" t="s">
        <v>164</v>
      </c>
      <c r="C10" s="510"/>
      <c r="D10" s="649"/>
      <c r="E10" s="653"/>
      <c r="F10" s="654"/>
      <c r="G10" s="654"/>
      <c r="H10" s="655" t="str">
        <f>IF(OR($V$3=1,$X$3=1),D33,"")</f>
        <v/>
      </c>
      <c r="I10" s="656"/>
      <c r="J10" s="657"/>
      <c r="K10" s="492" t="s">
        <v>165</v>
      </c>
      <c r="L10" s="493"/>
      <c r="M10" s="493"/>
      <c r="N10" s="493"/>
      <c r="O10" s="493"/>
      <c r="P10" s="493"/>
      <c r="Q10" s="494"/>
      <c r="R10" s="113" t="s">
        <v>166</v>
      </c>
      <c r="S10" s="110"/>
      <c r="T10" s="112"/>
      <c r="U10" s="112"/>
      <c r="V10" s="112"/>
      <c r="W10" s="112"/>
      <c r="X10" s="112"/>
      <c r="Y10" s="184"/>
      <c r="Z10" s="181">
        <f>($D$33-$E$8)*1/2</f>
        <v>0</v>
      </c>
    </row>
    <row r="11" spans="1:26" ht="75" customHeight="1">
      <c r="B11" s="509" t="s">
        <v>167</v>
      </c>
      <c r="C11" s="510"/>
      <c r="D11" s="649"/>
      <c r="E11" s="658">
        <f>ROUNDDOWN(IF(OR($T$3=1,$U$3=1,$W$3=1),+Z4,IF($V$3=1,+Z8,Z12)),-3)</f>
        <v>0</v>
      </c>
      <c r="F11" s="659"/>
      <c r="G11" s="659"/>
      <c r="H11" s="654"/>
      <c r="I11" s="654"/>
      <c r="J11" s="660"/>
      <c r="K11" s="489" t="s">
        <v>250</v>
      </c>
      <c r="L11" s="490"/>
      <c r="M11" s="490"/>
      <c r="N11" s="490"/>
      <c r="O11" s="490"/>
      <c r="P11" s="490"/>
      <c r="Q11" s="491"/>
      <c r="R11" s="113" t="s">
        <v>168</v>
      </c>
      <c r="S11" s="110"/>
      <c r="T11" s="112"/>
      <c r="U11" s="112"/>
      <c r="V11" s="112"/>
      <c r="W11" s="112"/>
      <c r="X11" s="112"/>
      <c r="Y11" s="184"/>
      <c r="Z11" s="181">
        <f>IF('別記様式４－１'!P13=3,5000000,10000000)</f>
        <v>10000000</v>
      </c>
    </row>
    <row r="12" spans="1:26" ht="75" customHeight="1" thickBot="1">
      <c r="B12" s="594" t="s">
        <v>169</v>
      </c>
      <c r="C12" s="595"/>
      <c r="D12" s="596"/>
      <c r="E12" s="597" t="str">
        <f>IF(ISERROR(+E13-E11-E8-E9)=TRUE,"",(+E13-E11-E8-E9))</f>
        <v/>
      </c>
      <c r="F12" s="598"/>
      <c r="G12" s="598"/>
      <c r="H12" s="599"/>
      <c r="I12" s="599"/>
      <c r="J12" s="583"/>
      <c r="K12" s="520" t="str">
        <f>IF(MOD(E11,1000)=0,"","　※３　助成申請額（Ｄ）は千円未満切り捨てとしてください。")</f>
        <v/>
      </c>
      <c r="L12" s="521"/>
      <c r="M12" s="521"/>
      <c r="N12" s="521"/>
      <c r="O12" s="521"/>
      <c r="P12" s="521"/>
      <c r="Q12" s="522"/>
      <c r="R12" s="114" t="s">
        <v>170</v>
      </c>
      <c r="S12" s="110"/>
      <c r="Y12" s="184"/>
      <c r="Z12" s="181">
        <f>MIN($Z$10,$Z$11,$H$10,'別記様式４－２'!$B$66)</f>
        <v>0</v>
      </c>
    </row>
    <row r="13" spans="1:26" ht="106.5" customHeight="1" thickTop="1" thickBot="1">
      <c r="B13" s="600" t="s">
        <v>171</v>
      </c>
      <c r="C13" s="601"/>
      <c r="D13" s="602"/>
      <c r="E13" s="603" t="str">
        <f>IF(OR($V$3=1,$X$3=1),+D33,+D30)</f>
        <v/>
      </c>
      <c r="F13" s="604"/>
      <c r="G13" s="604"/>
      <c r="H13" s="604" t="str">
        <f>IF(OR($V$3=1,$X$3=1),+D30,IF(AND(H8="",H9="",H10="",H12=""),"",SUM(H8:H12)))</f>
        <v/>
      </c>
      <c r="I13" s="604"/>
      <c r="J13" s="545"/>
      <c r="K13" s="517" t="s">
        <v>172</v>
      </c>
      <c r="L13" s="518"/>
      <c r="M13" s="518"/>
      <c r="N13" s="518"/>
      <c r="O13" s="518"/>
      <c r="P13" s="518"/>
      <c r="Q13" s="519"/>
      <c r="R13" s="113" t="s">
        <v>166</v>
      </c>
      <c r="S13" s="110"/>
      <c r="Y13" s="184"/>
      <c r="Z13" s="105"/>
    </row>
    <row r="14" spans="1:26" ht="20.100000000000001" customHeight="1" thickTop="1">
      <c r="B14" s="529" t="s">
        <v>173</v>
      </c>
      <c r="C14" s="529"/>
      <c r="D14" s="529"/>
      <c r="E14" s="529"/>
      <c r="F14" s="529"/>
      <c r="G14" s="529"/>
      <c r="H14" s="529"/>
      <c r="I14" s="529"/>
      <c r="J14" s="529"/>
      <c r="K14" s="529"/>
      <c r="L14" s="529"/>
      <c r="M14" s="529"/>
      <c r="N14" s="529"/>
      <c r="O14" s="529"/>
      <c r="P14" s="529"/>
      <c r="Q14" s="529"/>
      <c r="S14" s="110"/>
      <c r="Y14" s="184"/>
      <c r="Z14" s="105"/>
    </row>
    <row r="15" spans="1:26" ht="20.100000000000001" customHeight="1">
      <c r="B15" s="547" t="s">
        <v>251</v>
      </c>
      <c r="C15" s="547"/>
      <c r="D15" s="547"/>
      <c r="E15" s="547"/>
      <c r="F15" s="547"/>
      <c r="G15" s="547"/>
      <c r="H15" s="606"/>
      <c r="I15" s="547"/>
      <c r="J15" s="547"/>
      <c r="K15" s="547"/>
      <c r="L15" s="547"/>
      <c r="M15" s="547"/>
      <c r="N15" s="547"/>
      <c r="O15" s="547"/>
      <c r="P15" s="547"/>
      <c r="Q15" s="547"/>
      <c r="S15" s="110"/>
      <c r="Y15" s="184"/>
      <c r="Z15" s="105"/>
    </row>
    <row r="16" spans="1:26" ht="20.100000000000001" customHeight="1">
      <c r="B16" s="214" t="str">
        <f>IFERROR(IF(MOD(E11,1000)=0,"","　※３　助成申請額（Ｄ）は千円未満切り捨てとしてください。"),"")</f>
        <v/>
      </c>
      <c r="C16" s="208"/>
      <c r="D16" s="208"/>
      <c r="E16" s="208"/>
      <c r="F16" s="208"/>
      <c r="G16" s="208"/>
      <c r="H16" s="208"/>
      <c r="I16" s="208"/>
      <c r="J16" s="208"/>
      <c r="K16" s="208"/>
      <c r="L16" s="208"/>
      <c r="M16" s="208"/>
      <c r="N16" s="208"/>
      <c r="O16" s="208"/>
      <c r="P16" s="208"/>
      <c r="Q16" s="208"/>
      <c r="S16" s="110"/>
      <c r="Y16" s="184"/>
      <c r="Z16" s="105"/>
    </row>
    <row r="17" spans="1:26" ht="20.100000000000001" customHeight="1">
      <c r="A17" s="488"/>
      <c r="B17" s="488"/>
      <c r="C17" s="488"/>
      <c r="D17" s="488"/>
      <c r="E17" s="488"/>
      <c r="F17" s="488"/>
      <c r="G17" s="488"/>
      <c r="H17" s="488"/>
      <c r="I17" s="488"/>
      <c r="J17" s="488"/>
      <c r="K17" s="488"/>
      <c r="L17" s="488"/>
      <c r="M17" s="488"/>
      <c r="N17" s="488"/>
      <c r="O17" s="488"/>
      <c r="P17" s="488"/>
      <c r="Q17" s="488"/>
      <c r="R17" s="115"/>
      <c r="S17" s="110"/>
      <c r="Y17" s="184"/>
      <c r="Z17" s="105"/>
    </row>
    <row r="18" spans="1:26" ht="20.100000000000001" customHeight="1">
      <c r="A18" s="488" t="s">
        <v>174</v>
      </c>
      <c r="B18" s="488"/>
      <c r="C18" s="488"/>
      <c r="D18" s="488"/>
      <c r="E18" s="488"/>
      <c r="F18" s="488"/>
      <c r="G18" s="488"/>
      <c r="H18" s="488"/>
      <c r="I18" s="488"/>
      <c r="J18" s="488"/>
      <c r="K18" s="488"/>
      <c r="L18" s="488"/>
      <c r="M18" s="488"/>
      <c r="N18" s="488"/>
      <c r="O18" s="488"/>
      <c r="P18" s="488"/>
      <c r="Q18" s="488"/>
      <c r="R18" s="115"/>
      <c r="S18" s="110"/>
      <c r="Y18" s="184"/>
      <c r="Z18" s="105"/>
    </row>
    <row r="19" spans="1:26" ht="50.1" customHeight="1" thickBot="1">
      <c r="B19" s="605" t="s">
        <v>175</v>
      </c>
      <c r="C19" s="605"/>
      <c r="D19" s="605"/>
      <c r="E19" s="605"/>
      <c r="F19" s="605"/>
      <c r="G19" s="605"/>
      <c r="H19" s="605"/>
      <c r="I19" s="605"/>
      <c r="J19" s="605"/>
      <c r="K19" s="605"/>
      <c r="L19" s="605"/>
      <c r="M19" s="605"/>
      <c r="N19" s="605"/>
      <c r="O19" s="605"/>
      <c r="P19" s="605"/>
      <c r="Q19" s="605"/>
      <c r="R19" s="101"/>
      <c r="S19" s="105"/>
      <c r="Y19" s="184"/>
      <c r="Z19" s="105"/>
    </row>
    <row r="20" spans="1:26" ht="30" customHeight="1" thickTop="1" thickBot="1">
      <c r="B20" s="569" t="s">
        <v>176</v>
      </c>
      <c r="C20" s="570"/>
      <c r="D20" s="570" t="s">
        <v>177</v>
      </c>
      <c r="E20" s="570"/>
      <c r="F20" s="570"/>
      <c r="G20" s="570"/>
      <c r="H20" s="661" t="s">
        <v>178</v>
      </c>
      <c r="I20" s="662"/>
      <c r="J20" s="662"/>
      <c r="K20" s="567" t="s">
        <v>179</v>
      </c>
      <c r="L20" s="663"/>
      <c r="M20" s="663"/>
      <c r="N20" s="663"/>
      <c r="O20" s="663"/>
      <c r="P20" s="663"/>
      <c r="Q20" s="568"/>
      <c r="S20" s="110"/>
      <c r="Y20" s="184"/>
      <c r="Z20" s="105"/>
    </row>
    <row r="21" spans="1:26" ht="60" customHeight="1">
      <c r="B21" s="607" t="s">
        <v>180</v>
      </c>
      <c r="C21" s="608"/>
      <c r="D21" s="609"/>
      <c r="E21" s="609"/>
      <c r="F21" s="609"/>
      <c r="G21" s="609"/>
      <c r="H21" s="610"/>
      <c r="I21" s="611"/>
      <c r="J21" s="612"/>
      <c r="K21" s="501"/>
      <c r="L21" s="502"/>
      <c r="M21" s="502"/>
      <c r="N21" s="502"/>
      <c r="O21" s="502"/>
      <c r="P21" s="502"/>
      <c r="Q21" s="503"/>
      <c r="S21" s="110"/>
      <c r="U21" s="105">
        <f>'別記様式４－４'!$E22</f>
        <v>0</v>
      </c>
      <c r="Y21" s="184"/>
      <c r="Z21" s="105"/>
    </row>
    <row r="22" spans="1:26" ht="60" customHeight="1">
      <c r="B22" s="509" t="s">
        <v>181</v>
      </c>
      <c r="C22" s="510"/>
      <c r="D22" s="511"/>
      <c r="E22" s="511"/>
      <c r="F22" s="511"/>
      <c r="G22" s="511"/>
      <c r="H22" s="512"/>
      <c r="I22" s="513"/>
      <c r="J22" s="514"/>
      <c r="K22" s="498"/>
      <c r="L22" s="499"/>
      <c r="M22" s="499"/>
      <c r="N22" s="499"/>
      <c r="O22" s="499"/>
      <c r="P22" s="499"/>
      <c r="Q22" s="500"/>
      <c r="S22" s="110"/>
      <c r="U22" s="105">
        <f>'別記様式４－４'!$F22</f>
        <v>0</v>
      </c>
      <c r="Y22" s="184"/>
      <c r="Z22" s="105"/>
    </row>
    <row r="23" spans="1:26" ht="60" customHeight="1">
      <c r="B23" s="509" t="s">
        <v>182</v>
      </c>
      <c r="C23" s="510"/>
      <c r="D23" s="511"/>
      <c r="E23" s="511"/>
      <c r="F23" s="511"/>
      <c r="G23" s="511"/>
      <c r="H23" s="512"/>
      <c r="I23" s="513"/>
      <c r="J23" s="514"/>
      <c r="K23" s="498"/>
      <c r="L23" s="499"/>
      <c r="M23" s="499"/>
      <c r="N23" s="499"/>
      <c r="O23" s="499"/>
      <c r="P23" s="499"/>
      <c r="Q23" s="500"/>
      <c r="S23" s="110"/>
      <c r="U23" s="105">
        <f>'別記様式４－４'!$G22</f>
        <v>0</v>
      </c>
      <c r="Y23" s="184"/>
      <c r="Z23" s="105"/>
    </row>
    <row r="24" spans="1:26" ht="60" customHeight="1">
      <c r="B24" s="509" t="s">
        <v>183</v>
      </c>
      <c r="C24" s="510"/>
      <c r="D24" s="511"/>
      <c r="E24" s="511"/>
      <c r="F24" s="511"/>
      <c r="G24" s="511"/>
      <c r="H24" s="512"/>
      <c r="I24" s="513"/>
      <c r="J24" s="513"/>
      <c r="K24" s="498"/>
      <c r="L24" s="499"/>
      <c r="M24" s="499"/>
      <c r="N24" s="499"/>
      <c r="O24" s="499"/>
      <c r="P24" s="499"/>
      <c r="Q24" s="500"/>
      <c r="S24" s="110"/>
      <c r="U24" s="105">
        <f>'別記様式４－４'!$H22</f>
        <v>0</v>
      </c>
      <c r="Y24" s="184"/>
      <c r="Z24" s="105"/>
    </row>
    <row r="25" spans="1:26" ht="60" customHeight="1">
      <c r="B25" s="509" t="s">
        <v>184</v>
      </c>
      <c r="C25" s="510"/>
      <c r="D25" s="511"/>
      <c r="E25" s="511"/>
      <c r="F25" s="511"/>
      <c r="G25" s="511"/>
      <c r="H25" s="590"/>
      <c r="I25" s="591"/>
      <c r="J25" s="591"/>
      <c r="K25" s="498"/>
      <c r="L25" s="499"/>
      <c r="M25" s="499"/>
      <c r="N25" s="499"/>
      <c r="O25" s="499"/>
      <c r="P25" s="499"/>
      <c r="Q25" s="500"/>
      <c r="S25" s="110"/>
      <c r="U25" s="105">
        <f>'別記様式４－４'!$I22</f>
        <v>0</v>
      </c>
      <c r="Y25" s="184"/>
      <c r="Z25" s="105"/>
    </row>
    <row r="26" spans="1:26" ht="60" customHeight="1">
      <c r="B26" s="509" t="s">
        <v>185</v>
      </c>
      <c r="C26" s="510"/>
      <c r="D26" s="511"/>
      <c r="E26" s="511"/>
      <c r="F26" s="511"/>
      <c r="G26" s="511"/>
      <c r="H26" s="592"/>
      <c r="I26" s="593"/>
      <c r="J26" s="593"/>
      <c r="K26" s="498"/>
      <c r="L26" s="499"/>
      <c r="M26" s="499"/>
      <c r="N26" s="499"/>
      <c r="O26" s="499"/>
      <c r="P26" s="499"/>
      <c r="Q26" s="500"/>
      <c r="S26" s="110"/>
      <c r="U26" s="105">
        <f>'別記様式４－４'!$J22</f>
        <v>0</v>
      </c>
      <c r="Y26" s="184"/>
      <c r="Z26" s="105"/>
    </row>
    <row r="27" spans="1:26" ht="60" customHeight="1">
      <c r="B27" s="509" t="s">
        <v>186</v>
      </c>
      <c r="C27" s="510"/>
      <c r="D27" s="511"/>
      <c r="E27" s="511"/>
      <c r="F27" s="511"/>
      <c r="G27" s="511"/>
      <c r="H27" s="512"/>
      <c r="I27" s="513"/>
      <c r="J27" s="514"/>
      <c r="K27" s="498"/>
      <c r="L27" s="499"/>
      <c r="M27" s="499"/>
      <c r="N27" s="499"/>
      <c r="O27" s="499"/>
      <c r="P27" s="499"/>
      <c r="Q27" s="500"/>
      <c r="S27" s="110"/>
      <c r="U27" s="105">
        <f>'別記様式４－４'!$K22</f>
        <v>0</v>
      </c>
      <c r="Y27" s="184"/>
      <c r="Z27" s="105"/>
    </row>
    <row r="28" spans="1:26" ht="45" customHeight="1">
      <c r="B28" s="515" t="s">
        <v>187</v>
      </c>
      <c r="C28" s="116" t="s">
        <v>188</v>
      </c>
      <c r="D28" s="585"/>
      <c r="E28" s="585"/>
      <c r="F28" s="585"/>
      <c r="G28" s="585"/>
      <c r="H28" s="586"/>
      <c r="I28" s="587"/>
      <c r="J28" s="588"/>
      <c r="K28" s="526"/>
      <c r="L28" s="527"/>
      <c r="M28" s="527"/>
      <c r="N28" s="527"/>
      <c r="O28" s="527"/>
      <c r="P28" s="527"/>
      <c r="Q28" s="528"/>
      <c r="S28" s="110"/>
      <c r="U28" s="105">
        <f>'別記様式４－４'!$L22</f>
        <v>0</v>
      </c>
      <c r="Y28" s="184"/>
      <c r="Z28" s="105"/>
    </row>
    <row r="29" spans="1:26" ht="45" customHeight="1" thickBot="1">
      <c r="B29" s="516"/>
      <c r="C29" s="117" t="s">
        <v>189</v>
      </c>
      <c r="D29" s="589"/>
      <c r="E29" s="589"/>
      <c r="F29" s="589"/>
      <c r="G29" s="589"/>
      <c r="H29" s="590"/>
      <c r="I29" s="591"/>
      <c r="J29" s="591"/>
      <c r="K29" s="504"/>
      <c r="L29" s="505"/>
      <c r="M29" s="505"/>
      <c r="N29" s="505"/>
      <c r="O29" s="505"/>
      <c r="P29" s="505"/>
      <c r="Q29" s="506"/>
      <c r="R29" s="118"/>
      <c r="S29" s="110"/>
      <c r="U29" s="105"/>
      <c r="Y29" s="184"/>
      <c r="Z29" s="105"/>
    </row>
    <row r="30" spans="1:26" ht="67.5" customHeight="1" thickTop="1" thickBot="1">
      <c r="B30" s="507" t="s">
        <v>190</v>
      </c>
      <c r="C30" s="508"/>
      <c r="D30" s="530" t="str">
        <f>IF(AND(D21="",D22="",D23="",D24="",D25="",D26="",D27="",D28="",D29=""),"",SUM(D21:D29))</f>
        <v/>
      </c>
      <c r="E30" s="531"/>
      <c r="F30" s="531"/>
      <c r="G30" s="532"/>
      <c r="H30" s="533" t="str">
        <f>IF(AND(H21="",H22="",H23="",H24="",H25="",H26="",H27="",H28="",H29=""),"",SUM(H21:H29))</f>
        <v/>
      </c>
      <c r="I30" s="534"/>
      <c r="J30" s="535"/>
      <c r="K30" s="536" t="s">
        <v>191</v>
      </c>
      <c r="L30" s="537"/>
      <c r="M30" s="537"/>
      <c r="N30" s="537"/>
      <c r="O30" s="537"/>
      <c r="P30" s="537"/>
      <c r="Q30" s="538"/>
      <c r="R30" s="119" t="s">
        <v>192</v>
      </c>
      <c r="S30" s="110"/>
      <c r="U30" s="105">
        <f>'別記様式４－４'!$L23</f>
        <v>0</v>
      </c>
      <c r="Y30" s="184"/>
      <c r="Z30" s="105"/>
    </row>
    <row r="31" spans="1:26" ht="20.100000000000001" customHeight="1" thickTop="1">
      <c r="C31" s="210"/>
      <c r="D31" s="210"/>
      <c r="E31" s="210"/>
      <c r="S31" s="110"/>
      <c r="Y31" s="184"/>
      <c r="Z31" s="105"/>
    </row>
    <row r="32" spans="1:26" ht="20.100000000000001" customHeight="1" thickBot="1">
      <c r="B32" s="539" t="s">
        <v>193</v>
      </c>
      <c r="C32" s="539"/>
      <c r="D32" s="539"/>
      <c r="E32" s="539"/>
      <c r="F32" s="539"/>
      <c r="G32" s="539"/>
      <c r="H32" s="539"/>
      <c r="I32" s="539"/>
      <c r="J32" s="539"/>
      <c r="K32" s="539"/>
      <c r="L32" s="539"/>
      <c r="M32" s="539"/>
      <c r="N32" s="539"/>
      <c r="O32" s="539"/>
      <c r="P32" s="539"/>
      <c r="Q32" s="539"/>
      <c r="S32" s="110"/>
      <c r="Y32" s="184"/>
      <c r="Z32" s="105"/>
    </row>
    <row r="33" spans="1:26" ht="62.25" customHeight="1" thickTop="1" thickBot="1">
      <c r="B33" s="548" t="s">
        <v>194</v>
      </c>
      <c r="C33" s="549"/>
      <c r="D33" s="550"/>
      <c r="E33" s="550"/>
      <c r="F33" s="550"/>
      <c r="G33" s="550"/>
      <c r="H33" s="550"/>
      <c r="I33" s="550"/>
      <c r="J33" s="550"/>
      <c r="K33" s="523" t="s">
        <v>195</v>
      </c>
      <c r="L33" s="524"/>
      <c r="M33" s="524"/>
      <c r="N33" s="524"/>
      <c r="O33" s="524"/>
      <c r="P33" s="524"/>
      <c r="Q33" s="525"/>
      <c r="R33" s="120" t="s">
        <v>196</v>
      </c>
      <c r="S33" s="110"/>
      <c r="Y33" s="184"/>
      <c r="Z33" s="105"/>
    </row>
    <row r="34" spans="1:26" ht="20.100000000000001" customHeight="1" thickTop="1">
      <c r="B34" s="529" t="s">
        <v>197</v>
      </c>
      <c r="C34" s="529"/>
      <c r="D34" s="529"/>
      <c r="E34" s="529"/>
      <c r="F34" s="529"/>
      <c r="G34" s="529"/>
      <c r="H34" s="529"/>
      <c r="I34" s="529"/>
      <c r="J34" s="529"/>
      <c r="K34" s="529"/>
      <c r="L34" s="529"/>
      <c r="M34" s="529"/>
      <c r="N34" s="529"/>
      <c r="O34" s="529"/>
      <c r="P34" s="529"/>
      <c r="Q34" s="529"/>
      <c r="S34" s="110"/>
      <c r="Y34" s="184"/>
      <c r="Z34" s="105"/>
    </row>
    <row r="35" spans="1:26" ht="20.100000000000001" customHeight="1">
      <c r="B35" s="208"/>
      <c r="C35" s="208"/>
      <c r="D35" s="208"/>
      <c r="E35" s="208"/>
      <c r="F35" s="208"/>
      <c r="G35" s="208"/>
      <c r="H35" s="208"/>
      <c r="I35" s="208"/>
      <c r="J35" s="208"/>
      <c r="K35" s="208"/>
      <c r="L35" s="208"/>
      <c r="M35" s="208"/>
      <c r="N35" s="208"/>
      <c r="O35" s="208"/>
      <c r="P35" s="208"/>
      <c r="Q35" s="208"/>
      <c r="S35" s="110"/>
      <c r="Y35" s="184"/>
      <c r="Z35" s="105"/>
    </row>
    <row r="36" spans="1:26" ht="20.100000000000001" customHeight="1">
      <c r="A36" s="488"/>
      <c r="B36" s="488"/>
      <c r="C36" s="488"/>
      <c r="D36" s="488"/>
      <c r="E36" s="488"/>
      <c r="F36" s="488"/>
      <c r="G36" s="488"/>
      <c r="H36" s="488"/>
      <c r="I36" s="488"/>
      <c r="J36" s="488"/>
      <c r="K36" s="488"/>
      <c r="L36" s="488"/>
      <c r="M36" s="488"/>
      <c r="N36" s="488"/>
      <c r="O36" s="488"/>
      <c r="P36" s="488"/>
      <c r="Q36" s="488"/>
      <c r="R36"/>
      <c r="S36" s="110"/>
      <c r="Y36" s="110"/>
      <c r="Z36" s="105"/>
    </row>
    <row r="37" spans="1:26" ht="20.100000000000001" customHeight="1">
      <c r="A37" s="488" t="s">
        <v>198</v>
      </c>
      <c r="B37" s="488"/>
      <c r="C37" s="488"/>
      <c r="D37" s="488"/>
      <c r="E37" s="488"/>
      <c r="F37" s="488"/>
      <c r="G37" s="488"/>
      <c r="H37" s="488"/>
      <c r="I37" s="488"/>
      <c r="J37" s="488"/>
      <c r="K37" s="488"/>
      <c r="L37" s="488"/>
      <c r="M37" s="488"/>
      <c r="N37" s="488"/>
      <c r="O37" s="488"/>
      <c r="P37" s="488"/>
      <c r="Q37" s="488"/>
      <c r="R37"/>
      <c r="S37" s="110"/>
      <c r="Y37" s="110"/>
      <c r="Z37" s="105"/>
    </row>
    <row r="38" spans="1:26" ht="20.100000000000001" customHeight="1">
      <c r="B38" s="571" t="s">
        <v>199</v>
      </c>
      <c r="C38" s="571"/>
      <c r="D38" s="571"/>
      <c r="E38" s="571"/>
      <c r="F38" s="571"/>
      <c r="G38" s="571"/>
      <c r="H38" s="571"/>
      <c r="I38" s="571"/>
      <c r="J38" s="571"/>
      <c r="K38" s="571"/>
      <c r="L38" s="571"/>
      <c r="M38" s="571"/>
      <c r="N38" s="571"/>
      <c r="O38" s="571"/>
      <c r="P38" s="571"/>
      <c r="Q38" s="571"/>
      <c r="R38"/>
      <c r="S38" s="110"/>
      <c r="Y38" s="110"/>
      <c r="Z38" s="105"/>
    </row>
    <row r="39" spans="1:26" ht="20.100000000000001" customHeight="1" thickBot="1">
      <c r="A39" s="547" t="s">
        <v>200</v>
      </c>
      <c r="B39" s="547"/>
      <c r="C39" s="547"/>
      <c r="D39" s="547"/>
      <c r="E39" s="547"/>
      <c r="F39" s="547"/>
      <c r="G39" s="547"/>
      <c r="H39" s="547"/>
      <c r="I39" s="547"/>
      <c r="J39" s="547"/>
      <c r="K39" s="547"/>
      <c r="L39" s="547"/>
      <c r="M39" s="547"/>
      <c r="N39" s="547"/>
      <c r="O39" s="547"/>
      <c r="P39" s="547"/>
      <c r="Q39" s="547"/>
      <c r="R39"/>
      <c r="S39" s="110"/>
      <c r="Y39" s="110"/>
      <c r="Z39" s="105"/>
    </row>
    <row r="40" spans="1:26" ht="20.100000000000001" customHeight="1" thickTop="1">
      <c r="B40" s="646" t="s">
        <v>201</v>
      </c>
      <c r="C40" s="642"/>
      <c r="D40" s="642"/>
      <c r="E40" s="642"/>
      <c r="F40" s="642"/>
      <c r="G40" s="642"/>
      <c r="H40" s="642"/>
      <c r="I40" s="643"/>
      <c r="J40" s="641" t="s">
        <v>202</v>
      </c>
      <c r="K40" s="642"/>
      <c r="L40" s="643"/>
      <c r="M40" s="641" t="s">
        <v>203</v>
      </c>
      <c r="N40" s="642"/>
      <c r="O40" s="643"/>
      <c r="P40" s="637" t="s">
        <v>204</v>
      </c>
      <c r="Q40" s="638"/>
      <c r="R40"/>
      <c r="S40" s="110"/>
      <c r="Y40" s="110"/>
      <c r="Z40" s="105"/>
    </row>
    <row r="41" spans="1:26" ht="20.100000000000001" customHeight="1" thickBot="1">
      <c r="B41" s="647"/>
      <c r="C41" s="645"/>
      <c r="D41" s="645"/>
      <c r="E41" s="645"/>
      <c r="F41" s="645"/>
      <c r="G41" s="645"/>
      <c r="H41" s="645"/>
      <c r="I41" s="433"/>
      <c r="J41" s="644"/>
      <c r="K41" s="645"/>
      <c r="L41" s="433"/>
      <c r="M41" s="644"/>
      <c r="N41" s="645"/>
      <c r="O41" s="433"/>
      <c r="P41" s="639"/>
      <c r="Q41" s="640"/>
      <c r="R41"/>
      <c r="S41" s="110" t="s">
        <v>205</v>
      </c>
      <c r="T41" s="110" t="s">
        <v>206</v>
      </c>
      <c r="U41" s="110" t="s">
        <v>207</v>
      </c>
      <c r="Y41" s="110"/>
      <c r="Z41" s="105"/>
    </row>
    <row r="42" spans="1:26" ht="20.100000000000001" customHeight="1" thickBot="1">
      <c r="B42" s="572" t="s">
        <v>208</v>
      </c>
      <c r="C42" s="575"/>
      <c r="D42" s="576"/>
      <c r="E42" s="576"/>
      <c r="F42" s="576"/>
      <c r="G42" s="576"/>
      <c r="H42" s="576"/>
      <c r="I42" s="577"/>
      <c r="J42" s="578"/>
      <c r="K42" s="579"/>
      <c r="L42" s="198" t="s">
        <v>123</v>
      </c>
      <c r="M42" s="578"/>
      <c r="N42" s="579"/>
      <c r="O42" s="198" t="s">
        <v>209</v>
      </c>
      <c r="P42" s="121" t="str">
        <f t="shared" ref="P42:P55" si="0">IF(J42="","",J42*M42)</f>
        <v/>
      </c>
      <c r="Q42" s="122" t="s">
        <v>210</v>
      </c>
      <c r="R42"/>
      <c r="S42" s="123" t="str">
        <f t="shared" ref="S42:S55" si="1">IF(OR(C42="-",C42="－"),1,"")</f>
        <v/>
      </c>
      <c r="T42" s="123" t="str">
        <f t="shared" ref="T42:T55" si="2">IF(C42&lt;&gt;"",IF(OR(C42="-",C42="－"),"",1),"")</f>
        <v/>
      </c>
      <c r="U42" s="185" t="str">
        <f>IF(AND(C42&lt;&gt;"",S42&lt;&gt;1),"["&amp;C42&amp;"]"&amp;J42&amp;L42,"")</f>
        <v/>
      </c>
      <c r="V42" s="186" t="str">
        <f>IF(U42&lt;&gt;"","【前売】"&amp; U42&amp;U43&amp;U44&amp;U45&amp;U46&amp;U47&amp;U48,"")</f>
        <v/>
      </c>
      <c r="Y42" s="110"/>
      <c r="Z42" s="105"/>
    </row>
    <row r="43" spans="1:26" ht="20.100000000000001" customHeight="1">
      <c r="B43" s="573"/>
      <c r="C43" s="280"/>
      <c r="D43" s="243"/>
      <c r="E43" s="243"/>
      <c r="F43" s="243"/>
      <c r="G43" s="243"/>
      <c r="H43" s="243"/>
      <c r="I43" s="481"/>
      <c r="J43" s="479"/>
      <c r="K43" s="480"/>
      <c r="L43" s="191" t="s">
        <v>123</v>
      </c>
      <c r="M43" s="479"/>
      <c r="N43" s="480"/>
      <c r="O43" s="191" t="s">
        <v>209</v>
      </c>
      <c r="P43" s="124" t="str">
        <f t="shared" si="0"/>
        <v/>
      </c>
      <c r="Q43" s="125" t="s">
        <v>210</v>
      </c>
      <c r="R43"/>
      <c r="S43" s="123" t="str">
        <f t="shared" si="1"/>
        <v/>
      </c>
      <c r="T43" s="123" t="str">
        <f t="shared" si="2"/>
        <v/>
      </c>
      <c r="U43" s="123" t="str">
        <f t="shared" ref="U43:U55" si="3">IF(C43&lt;&gt;"","["&amp;C43&amp;"]"&amp;J43&amp;L43,"")</f>
        <v/>
      </c>
      <c r="Y43" s="110"/>
      <c r="Z43" s="105"/>
    </row>
    <row r="44" spans="1:26" ht="20.100000000000001" customHeight="1">
      <c r="B44" s="573"/>
      <c r="C44" s="280"/>
      <c r="D44" s="243"/>
      <c r="E44" s="243"/>
      <c r="F44" s="243"/>
      <c r="G44" s="243"/>
      <c r="H44" s="243"/>
      <c r="I44" s="481"/>
      <c r="J44" s="479"/>
      <c r="K44" s="480"/>
      <c r="L44" s="126" t="s">
        <v>123</v>
      </c>
      <c r="M44" s="479"/>
      <c r="N44" s="480"/>
      <c r="O44" s="126" t="s">
        <v>209</v>
      </c>
      <c r="P44" s="127" t="str">
        <f t="shared" si="0"/>
        <v/>
      </c>
      <c r="Q44" s="128" t="s">
        <v>210</v>
      </c>
      <c r="R44"/>
      <c r="S44" s="123" t="str">
        <f t="shared" si="1"/>
        <v/>
      </c>
      <c r="T44" s="123" t="str">
        <f t="shared" si="2"/>
        <v/>
      </c>
      <c r="U44" s="123" t="str">
        <f t="shared" si="3"/>
        <v/>
      </c>
      <c r="Y44" s="110"/>
      <c r="Z44" s="105"/>
    </row>
    <row r="45" spans="1:26" ht="20.100000000000001" customHeight="1">
      <c r="B45" s="573"/>
      <c r="C45" s="280"/>
      <c r="D45" s="243"/>
      <c r="E45" s="243"/>
      <c r="F45" s="243"/>
      <c r="G45" s="243"/>
      <c r="H45" s="243"/>
      <c r="I45" s="481"/>
      <c r="J45" s="479"/>
      <c r="K45" s="480"/>
      <c r="L45" s="191" t="s">
        <v>123</v>
      </c>
      <c r="M45" s="479"/>
      <c r="N45" s="480"/>
      <c r="O45" s="191" t="s">
        <v>209</v>
      </c>
      <c r="P45" s="124" t="str">
        <f t="shared" si="0"/>
        <v/>
      </c>
      <c r="Q45" s="125" t="s">
        <v>210</v>
      </c>
      <c r="R45"/>
      <c r="S45" s="123" t="str">
        <f t="shared" si="1"/>
        <v/>
      </c>
      <c r="T45" s="123" t="str">
        <f t="shared" si="2"/>
        <v/>
      </c>
      <c r="U45" s="123" t="str">
        <f t="shared" si="3"/>
        <v/>
      </c>
      <c r="Y45" s="110"/>
      <c r="Z45" s="105"/>
    </row>
    <row r="46" spans="1:26" ht="20.100000000000001" customHeight="1">
      <c r="B46" s="573"/>
      <c r="C46" s="280"/>
      <c r="D46" s="243"/>
      <c r="E46" s="243"/>
      <c r="F46" s="243"/>
      <c r="G46" s="243"/>
      <c r="H46" s="243"/>
      <c r="I46" s="481"/>
      <c r="J46" s="479"/>
      <c r="K46" s="480"/>
      <c r="L46" s="191" t="s">
        <v>123</v>
      </c>
      <c r="M46" s="479"/>
      <c r="N46" s="480"/>
      <c r="O46" s="191" t="s">
        <v>209</v>
      </c>
      <c r="P46" s="124" t="str">
        <f t="shared" si="0"/>
        <v/>
      </c>
      <c r="Q46" s="125" t="s">
        <v>210</v>
      </c>
      <c r="R46"/>
      <c r="S46" s="123" t="str">
        <f t="shared" si="1"/>
        <v/>
      </c>
      <c r="T46" s="123" t="str">
        <f t="shared" si="2"/>
        <v/>
      </c>
      <c r="U46" s="123" t="str">
        <f t="shared" si="3"/>
        <v/>
      </c>
      <c r="Y46" s="110"/>
      <c r="Z46" s="105"/>
    </row>
    <row r="47" spans="1:26" ht="20.100000000000001" customHeight="1">
      <c r="B47" s="573"/>
      <c r="C47" s="280"/>
      <c r="D47" s="243"/>
      <c r="E47" s="243"/>
      <c r="F47" s="243"/>
      <c r="G47" s="243"/>
      <c r="H47" s="243"/>
      <c r="I47" s="481"/>
      <c r="J47" s="479"/>
      <c r="K47" s="480"/>
      <c r="L47" s="191" t="s">
        <v>123</v>
      </c>
      <c r="M47" s="479"/>
      <c r="N47" s="480"/>
      <c r="O47" s="191" t="s">
        <v>209</v>
      </c>
      <c r="P47" s="124" t="str">
        <f t="shared" si="0"/>
        <v/>
      </c>
      <c r="Q47" s="125" t="s">
        <v>210</v>
      </c>
      <c r="R47"/>
      <c r="S47" s="123" t="str">
        <f t="shared" si="1"/>
        <v/>
      </c>
      <c r="T47" s="123" t="str">
        <f t="shared" si="2"/>
        <v/>
      </c>
      <c r="U47" s="123" t="str">
        <f t="shared" si="3"/>
        <v/>
      </c>
      <c r="Y47" s="110"/>
      <c r="Z47" s="105"/>
    </row>
    <row r="48" spans="1:26" ht="20.100000000000001" customHeight="1" thickBot="1">
      <c r="B48" s="636"/>
      <c r="C48" s="250"/>
      <c r="D48" s="251"/>
      <c r="E48" s="251"/>
      <c r="F48" s="251"/>
      <c r="G48" s="251"/>
      <c r="H48" s="251"/>
      <c r="I48" s="484"/>
      <c r="J48" s="482"/>
      <c r="K48" s="483"/>
      <c r="L48" s="192" t="s">
        <v>123</v>
      </c>
      <c r="M48" s="482"/>
      <c r="N48" s="483"/>
      <c r="O48" s="192" t="s">
        <v>209</v>
      </c>
      <c r="P48" s="129" t="str">
        <f t="shared" si="0"/>
        <v/>
      </c>
      <c r="Q48" s="130" t="s">
        <v>210</v>
      </c>
      <c r="R48"/>
      <c r="S48" s="123" t="str">
        <f t="shared" si="1"/>
        <v/>
      </c>
      <c r="T48" s="123" t="str">
        <f t="shared" si="2"/>
        <v/>
      </c>
      <c r="U48" s="123" t="str">
        <f t="shared" si="3"/>
        <v/>
      </c>
      <c r="Y48" s="110"/>
      <c r="Z48" s="105"/>
    </row>
    <row r="49" spans="1:26" ht="20.100000000000001" customHeight="1" thickBot="1">
      <c r="B49" s="572" t="s">
        <v>211</v>
      </c>
      <c r="C49" s="575"/>
      <c r="D49" s="576"/>
      <c r="E49" s="576"/>
      <c r="F49" s="576"/>
      <c r="G49" s="576"/>
      <c r="H49" s="576"/>
      <c r="I49" s="577"/>
      <c r="J49" s="578"/>
      <c r="K49" s="579"/>
      <c r="L49" s="126" t="s">
        <v>123</v>
      </c>
      <c r="M49" s="578"/>
      <c r="N49" s="579"/>
      <c r="O49" s="126" t="s">
        <v>209</v>
      </c>
      <c r="P49" s="127" t="str">
        <f t="shared" si="0"/>
        <v/>
      </c>
      <c r="Q49" s="128" t="s">
        <v>210</v>
      </c>
      <c r="R49"/>
      <c r="S49" s="123" t="str">
        <f t="shared" si="1"/>
        <v/>
      </c>
      <c r="T49" s="123" t="str">
        <f t="shared" si="2"/>
        <v/>
      </c>
      <c r="U49" s="185" t="str">
        <f t="shared" si="3"/>
        <v/>
      </c>
      <c r="V49" s="186" t="str">
        <f>IF(U49&lt;&gt;"","【当日】"&amp; U49&amp;U50&amp;U51&amp;U52&amp;U53&amp;U54&amp;U55,"")</f>
        <v/>
      </c>
      <c r="Y49" s="110"/>
      <c r="Z49" s="105"/>
    </row>
    <row r="50" spans="1:26" ht="20.100000000000001" customHeight="1">
      <c r="B50" s="573"/>
      <c r="C50" s="280"/>
      <c r="D50" s="243"/>
      <c r="E50" s="243"/>
      <c r="F50" s="243"/>
      <c r="G50" s="243"/>
      <c r="H50" s="243"/>
      <c r="I50" s="481"/>
      <c r="J50" s="479"/>
      <c r="K50" s="480"/>
      <c r="L50" s="191" t="s">
        <v>123</v>
      </c>
      <c r="M50" s="479"/>
      <c r="N50" s="480"/>
      <c r="O50" s="191" t="s">
        <v>209</v>
      </c>
      <c r="P50" s="124" t="str">
        <f t="shared" si="0"/>
        <v/>
      </c>
      <c r="Q50" s="125" t="s">
        <v>210</v>
      </c>
      <c r="R50"/>
      <c r="S50" s="123" t="str">
        <f t="shared" si="1"/>
        <v/>
      </c>
      <c r="T50" s="123" t="str">
        <f t="shared" si="2"/>
        <v/>
      </c>
      <c r="U50" s="123" t="str">
        <f t="shared" si="3"/>
        <v/>
      </c>
      <c r="Y50" s="110"/>
      <c r="Z50" s="105"/>
    </row>
    <row r="51" spans="1:26" ht="20.100000000000001" customHeight="1">
      <c r="B51" s="573"/>
      <c r="C51" s="280"/>
      <c r="D51" s="243"/>
      <c r="E51" s="243"/>
      <c r="F51" s="243"/>
      <c r="G51" s="243"/>
      <c r="H51" s="243"/>
      <c r="I51" s="481"/>
      <c r="J51" s="479"/>
      <c r="K51" s="480"/>
      <c r="L51" s="191" t="s">
        <v>123</v>
      </c>
      <c r="M51" s="479"/>
      <c r="N51" s="480"/>
      <c r="O51" s="191" t="s">
        <v>209</v>
      </c>
      <c r="P51" s="124" t="str">
        <f t="shared" si="0"/>
        <v/>
      </c>
      <c r="Q51" s="125" t="s">
        <v>210</v>
      </c>
      <c r="R51"/>
      <c r="S51" s="123" t="str">
        <f t="shared" si="1"/>
        <v/>
      </c>
      <c r="T51" s="123" t="str">
        <f t="shared" si="2"/>
        <v/>
      </c>
      <c r="U51" s="123" t="str">
        <f t="shared" si="3"/>
        <v/>
      </c>
      <c r="Y51" s="110"/>
      <c r="Z51" s="105"/>
    </row>
    <row r="52" spans="1:26" ht="20.100000000000001" customHeight="1">
      <c r="B52" s="573"/>
      <c r="C52" s="280"/>
      <c r="D52" s="243"/>
      <c r="E52" s="243"/>
      <c r="F52" s="243"/>
      <c r="G52" s="243"/>
      <c r="H52" s="243"/>
      <c r="I52" s="481"/>
      <c r="J52" s="479"/>
      <c r="K52" s="480"/>
      <c r="L52" s="191" t="s">
        <v>123</v>
      </c>
      <c r="M52" s="479"/>
      <c r="N52" s="480"/>
      <c r="O52" s="191" t="s">
        <v>209</v>
      </c>
      <c r="P52" s="124" t="str">
        <f t="shared" si="0"/>
        <v/>
      </c>
      <c r="Q52" s="125" t="s">
        <v>210</v>
      </c>
      <c r="R52"/>
      <c r="S52" s="123" t="str">
        <f t="shared" si="1"/>
        <v/>
      </c>
      <c r="T52" s="123" t="str">
        <f t="shared" si="2"/>
        <v/>
      </c>
      <c r="U52" s="123" t="str">
        <f t="shared" si="3"/>
        <v/>
      </c>
      <c r="Y52" s="110"/>
      <c r="Z52" s="105"/>
    </row>
    <row r="53" spans="1:26" ht="20.100000000000001" customHeight="1">
      <c r="B53" s="573"/>
      <c r="C53" s="280"/>
      <c r="D53" s="243"/>
      <c r="E53" s="243"/>
      <c r="F53" s="243"/>
      <c r="G53" s="243"/>
      <c r="H53" s="243"/>
      <c r="I53" s="481"/>
      <c r="J53" s="479"/>
      <c r="K53" s="480"/>
      <c r="L53" s="191" t="s">
        <v>123</v>
      </c>
      <c r="M53" s="479"/>
      <c r="N53" s="480"/>
      <c r="O53" s="191" t="s">
        <v>209</v>
      </c>
      <c r="P53" s="124" t="str">
        <f t="shared" si="0"/>
        <v/>
      </c>
      <c r="Q53" s="125" t="s">
        <v>210</v>
      </c>
      <c r="R53"/>
      <c r="S53" s="123" t="str">
        <f t="shared" si="1"/>
        <v/>
      </c>
      <c r="T53" s="123" t="str">
        <f t="shared" si="2"/>
        <v/>
      </c>
      <c r="U53" s="123" t="str">
        <f t="shared" si="3"/>
        <v/>
      </c>
      <c r="Y53" s="110"/>
      <c r="Z53" s="105"/>
    </row>
    <row r="54" spans="1:26" ht="20.100000000000001" customHeight="1">
      <c r="B54" s="573"/>
      <c r="C54" s="280"/>
      <c r="D54" s="243"/>
      <c r="E54" s="243"/>
      <c r="F54" s="243"/>
      <c r="G54" s="243"/>
      <c r="H54" s="243"/>
      <c r="I54" s="481"/>
      <c r="J54" s="479"/>
      <c r="K54" s="480"/>
      <c r="L54" s="191" t="s">
        <v>123</v>
      </c>
      <c r="M54" s="479"/>
      <c r="N54" s="480"/>
      <c r="O54" s="191" t="s">
        <v>209</v>
      </c>
      <c r="P54" s="124" t="str">
        <f t="shared" si="0"/>
        <v/>
      </c>
      <c r="Q54" s="125" t="s">
        <v>210</v>
      </c>
      <c r="R54"/>
      <c r="S54" s="123" t="str">
        <f t="shared" si="1"/>
        <v/>
      </c>
      <c r="T54" s="123" t="str">
        <f t="shared" si="2"/>
        <v/>
      </c>
      <c r="U54" s="123" t="str">
        <f t="shared" si="3"/>
        <v/>
      </c>
      <c r="Y54" s="110"/>
      <c r="Z54" s="105"/>
    </row>
    <row r="55" spans="1:26" ht="20.100000000000001" customHeight="1" thickBot="1">
      <c r="B55" s="574"/>
      <c r="C55" s="580"/>
      <c r="D55" s="581"/>
      <c r="E55" s="581"/>
      <c r="F55" s="581"/>
      <c r="G55" s="581"/>
      <c r="H55" s="581"/>
      <c r="I55" s="582"/>
      <c r="J55" s="583"/>
      <c r="K55" s="584"/>
      <c r="L55" s="191" t="s">
        <v>123</v>
      </c>
      <c r="M55" s="583"/>
      <c r="N55" s="584"/>
      <c r="O55" s="191" t="s">
        <v>209</v>
      </c>
      <c r="P55" s="124" t="str">
        <f t="shared" si="0"/>
        <v/>
      </c>
      <c r="Q55" s="125" t="s">
        <v>210</v>
      </c>
      <c r="R55"/>
      <c r="S55" s="123" t="str">
        <f t="shared" si="1"/>
        <v/>
      </c>
      <c r="T55" s="123" t="str">
        <f t="shared" si="2"/>
        <v/>
      </c>
      <c r="U55" s="123" t="str">
        <f t="shared" si="3"/>
        <v/>
      </c>
      <c r="Y55" s="110"/>
      <c r="Z55" s="105"/>
    </row>
    <row r="56" spans="1:26" ht="20.100000000000001" customHeight="1" thickTop="1" thickBot="1">
      <c r="B56" s="551" t="s">
        <v>212</v>
      </c>
      <c r="C56" s="552"/>
      <c r="D56" s="552"/>
      <c r="E56" s="552"/>
      <c r="F56" s="552"/>
      <c r="G56" s="552"/>
      <c r="H56" s="552"/>
      <c r="I56" s="553"/>
      <c r="J56" s="542"/>
      <c r="K56" s="543"/>
      <c r="L56" s="544"/>
      <c r="M56" s="545" t="str">
        <f>IF(COUNT(M42:M55)=0,"",SUM(M42:M55))</f>
        <v/>
      </c>
      <c r="N56" s="546"/>
      <c r="O56" s="209" t="s">
        <v>209</v>
      </c>
      <c r="P56" s="131" t="str">
        <f>IF(COUNT(P42:P55)=0,"",SUM(P42:P55))</f>
        <v/>
      </c>
      <c r="Q56" s="132" t="s">
        <v>210</v>
      </c>
      <c r="R56"/>
      <c r="S56" s="110"/>
      <c r="Y56" s="110"/>
      <c r="Z56" s="105"/>
    </row>
    <row r="57" spans="1:26" ht="20.100000000000001" customHeight="1" thickTop="1">
      <c r="C57" s="210"/>
      <c r="D57" s="210"/>
      <c r="E57" s="210"/>
      <c r="R57"/>
      <c r="S57" s="110"/>
      <c r="Y57" s="110"/>
      <c r="Z57" s="105"/>
    </row>
    <row r="58" spans="1:26" ht="20.100000000000001" customHeight="1" thickBot="1">
      <c r="A58" s="547" t="s">
        <v>213</v>
      </c>
      <c r="B58" s="547"/>
      <c r="C58" s="547"/>
      <c r="D58" s="547"/>
      <c r="E58" s="547"/>
      <c r="F58" s="547"/>
      <c r="G58" s="547"/>
      <c r="H58" s="547"/>
      <c r="I58" s="547"/>
      <c r="J58" s="547"/>
      <c r="K58" s="547"/>
      <c r="L58" s="547"/>
      <c r="M58" s="547"/>
      <c r="N58" s="547"/>
      <c r="O58" s="547"/>
      <c r="P58" s="547"/>
      <c r="Q58" s="547"/>
      <c r="R58"/>
      <c r="S58" s="110"/>
      <c r="Y58" s="110"/>
      <c r="Z58" s="105"/>
    </row>
    <row r="59" spans="1:26" ht="20.100000000000001" customHeight="1" thickBot="1">
      <c r="A59" s="208"/>
      <c r="B59" s="554" t="s">
        <v>214</v>
      </c>
      <c r="C59" s="555"/>
      <c r="D59" s="556"/>
      <c r="E59" s="557"/>
      <c r="F59" s="133" t="s">
        <v>123</v>
      </c>
      <c r="G59" s="208"/>
      <c r="H59" s="208"/>
      <c r="I59" s="208"/>
      <c r="J59" s="208"/>
      <c r="K59" s="208"/>
      <c r="L59" s="208"/>
      <c r="M59" s="208"/>
      <c r="N59" s="208"/>
      <c r="O59" s="208"/>
      <c r="P59" s="208"/>
      <c r="Q59" s="208"/>
      <c r="R59"/>
      <c r="S59" s="110"/>
      <c r="Y59" s="110"/>
      <c r="Z59" s="105"/>
    </row>
    <row r="60" spans="1:26" ht="81.75" customHeight="1" thickBot="1">
      <c r="A60" s="208"/>
      <c r="B60" s="558" t="s">
        <v>215</v>
      </c>
      <c r="C60" s="559"/>
      <c r="D60" s="560"/>
      <c r="E60" s="561"/>
      <c r="F60" s="561"/>
      <c r="G60" s="561"/>
      <c r="H60" s="561"/>
      <c r="I60" s="561"/>
      <c r="J60" s="561"/>
      <c r="K60" s="561"/>
      <c r="L60" s="561"/>
      <c r="M60" s="561"/>
      <c r="N60" s="561"/>
      <c r="O60" s="561"/>
      <c r="P60" s="561"/>
      <c r="Q60" s="562"/>
      <c r="R60"/>
      <c r="S60" s="110"/>
      <c r="Y60" s="110"/>
      <c r="Z60" s="105"/>
    </row>
    <row r="61" spans="1:26" ht="20.100000000000001" customHeight="1">
      <c r="C61" s="210"/>
      <c r="D61" s="210"/>
      <c r="E61" s="210"/>
      <c r="R61"/>
      <c r="S61" s="110"/>
      <c r="Y61" s="110"/>
      <c r="Z61" s="105"/>
    </row>
    <row r="62" spans="1:26" ht="20.100000000000001" customHeight="1" thickBot="1">
      <c r="A62" s="134" t="s">
        <v>216</v>
      </c>
      <c r="B62" s="134"/>
      <c r="C62" s="134"/>
      <c r="D62" s="134"/>
      <c r="E62" s="134"/>
      <c r="F62" s="134"/>
      <c r="G62" s="134"/>
      <c r="H62" s="134"/>
      <c r="I62" s="134"/>
      <c r="J62" s="134"/>
      <c r="K62" s="134"/>
      <c r="L62" s="134"/>
      <c r="M62" s="134"/>
      <c r="N62" s="134"/>
      <c r="O62" s="134"/>
      <c r="P62" s="134"/>
      <c r="Q62" s="134"/>
      <c r="R62"/>
      <c r="S62" s="110"/>
      <c r="Y62" s="110"/>
      <c r="Z62" s="110"/>
    </row>
    <row r="63" spans="1:26" ht="20.100000000000001" customHeight="1" thickBot="1">
      <c r="A63" s="208"/>
      <c r="B63" s="475" t="s">
        <v>217</v>
      </c>
      <c r="C63" s="476"/>
      <c r="D63" s="477" t="str">
        <f>IF(SUM(P56,D59)=0,"",SUM(P56,D59))</f>
        <v/>
      </c>
      <c r="E63" s="478"/>
      <c r="F63" s="478"/>
      <c r="G63" s="135" t="s">
        <v>123</v>
      </c>
      <c r="H63" s="208"/>
      <c r="I63" s="208"/>
      <c r="J63" s="208"/>
      <c r="K63" s="208"/>
      <c r="L63" s="208"/>
      <c r="M63" s="208"/>
      <c r="N63" s="208"/>
      <c r="O63" s="208"/>
      <c r="P63" s="208"/>
      <c r="Q63" s="208"/>
      <c r="R63"/>
      <c r="S63" s="110"/>
      <c r="Y63" s="110"/>
      <c r="Z63" s="110"/>
    </row>
    <row r="64" spans="1:26" ht="20.100000000000001" customHeight="1">
      <c r="C64" s="210"/>
      <c r="D64" s="210"/>
      <c r="E64" s="210"/>
      <c r="R64"/>
      <c r="S64" s="110"/>
      <c r="Y64" s="110"/>
      <c r="Z64" s="110"/>
    </row>
    <row r="65" spans="1:26" ht="20.100000000000001" customHeight="1" thickBot="1">
      <c r="A65" s="488" t="s">
        <v>218</v>
      </c>
      <c r="B65" s="488"/>
      <c r="C65" s="488"/>
      <c r="D65" s="488"/>
      <c r="E65" s="488"/>
      <c r="F65" s="488"/>
      <c r="G65" s="488"/>
      <c r="H65" s="488"/>
      <c r="I65" s="488"/>
      <c r="J65" s="488"/>
      <c r="K65" s="488"/>
      <c r="L65" s="488"/>
      <c r="M65" s="488"/>
      <c r="N65" s="488"/>
      <c r="O65" s="488"/>
      <c r="P65" s="488"/>
      <c r="Q65" s="488"/>
      <c r="R65"/>
      <c r="S65" s="110"/>
      <c r="Y65" s="110"/>
      <c r="Z65" s="105"/>
    </row>
    <row r="66" spans="1:26" ht="20.100000000000001" customHeight="1" thickTop="1" thickBot="1">
      <c r="B66" s="569" t="s">
        <v>219</v>
      </c>
      <c r="C66" s="570"/>
      <c r="D66" s="570"/>
      <c r="E66" s="570"/>
      <c r="F66" s="570"/>
      <c r="G66" s="570" t="s">
        <v>220</v>
      </c>
      <c r="H66" s="570"/>
      <c r="I66" s="570"/>
      <c r="J66" s="570"/>
      <c r="K66" s="570"/>
      <c r="L66" s="570"/>
      <c r="M66" s="570"/>
      <c r="N66" s="570"/>
      <c r="O66" s="570"/>
      <c r="P66" s="567" t="s">
        <v>221</v>
      </c>
      <c r="Q66" s="568"/>
      <c r="R66"/>
      <c r="S66" s="110" t="s">
        <v>205</v>
      </c>
      <c r="Y66" s="110"/>
      <c r="Z66" s="105"/>
    </row>
    <row r="67" spans="1:26" ht="20.100000000000001" customHeight="1">
      <c r="B67" s="540"/>
      <c r="C67" s="541"/>
      <c r="D67" s="541"/>
      <c r="E67" s="541"/>
      <c r="F67" s="541"/>
      <c r="G67" s="541"/>
      <c r="H67" s="541"/>
      <c r="I67" s="541"/>
      <c r="J67" s="541"/>
      <c r="K67" s="541"/>
      <c r="L67" s="541"/>
      <c r="M67" s="541"/>
      <c r="N67" s="541"/>
      <c r="O67" s="541"/>
      <c r="P67" s="211"/>
      <c r="Q67" s="136" t="s">
        <v>210</v>
      </c>
      <c r="R67"/>
      <c r="S67" s="123" t="str">
        <f>IF(OR(B67="-",B67="－",B67="なし"),1,"")</f>
        <v/>
      </c>
      <c r="T67" s="123" t="str">
        <f t="shared" ref="T67:T72" si="4">IF(B67&lt;&gt;"",IF(OR(B67="-",B67="－",B67="なし"),"",1),"")</f>
        <v/>
      </c>
      <c r="Y67" s="110"/>
      <c r="Z67" s="105"/>
    </row>
    <row r="68" spans="1:26" ht="20.100000000000001" customHeight="1">
      <c r="B68" s="540"/>
      <c r="C68" s="541"/>
      <c r="D68" s="541"/>
      <c r="E68" s="541"/>
      <c r="F68" s="541"/>
      <c r="G68" s="541"/>
      <c r="H68" s="541"/>
      <c r="I68" s="541"/>
      <c r="J68" s="541"/>
      <c r="K68" s="541"/>
      <c r="L68" s="541"/>
      <c r="M68" s="541"/>
      <c r="N68" s="541"/>
      <c r="O68" s="541"/>
      <c r="P68" s="207"/>
      <c r="Q68" s="125" t="s">
        <v>210</v>
      </c>
      <c r="R68"/>
      <c r="S68" s="123" t="str">
        <f t="shared" ref="S68:S72" si="5">IF(OR(B68="-",B68="－",B68="なし"),1,"")</f>
        <v/>
      </c>
      <c r="T68" s="123" t="str">
        <f t="shared" si="4"/>
        <v/>
      </c>
      <c r="Y68" s="110"/>
      <c r="Z68" s="105"/>
    </row>
    <row r="69" spans="1:26" ht="20.100000000000001" customHeight="1">
      <c r="B69" s="540"/>
      <c r="C69" s="541"/>
      <c r="D69" s="541"/>
      <c r="E69" s="541"/>
      <c r="F69" s="541"/>
      <c r="G69" s="541"/>
      <c r="H69" s="541"/>
      <c r="I69" s="541"/>
      <c r="J69" s="541"/>
      <c r="K69" s="541"/>
      <c r="L69" s="541"/>
      <c r="M69" s="541"/>
      <c r="N69" s="541"/>
      <c r="O69" s="541"/>
      <c r="P69" s="207"/>
      <c r="Q69" s="125" t="s">
        <v>210</v>
      </c>
      <c r="R69"/>
      <c r="S69" s="123" t="str">
        <f t="shared" si="5"/>
        <v/>
      </c>
      <c r="T69" s="123" t="str">
        <f t="shared" si="4"/>
        <v/>
      </c>
      <c r="Y69" s="110"/>
      <c r="Z69" s="105"/>
    </row>
    <row r="70" spans="1:26" ht="20.100000000000001" customHeight="1">
      <c r="B70" s="540"/>
      <c r="C70" s="541"/>
      <c r="D70" s="541"/>
      <c r="E70" s="541"/>
      <c r="F70" s="541"/>
      <c r="G70" s="541"/>
      <c r="H70" s="541"/>
      <c r="I70" s="541"/>
      <c r="J70" s="541"/>
      <c r="K70" s="541"/>
      <c r="L70" s="541"/>
      <c r="M70" s="541"/>
      <c r="N70" s="541"/>
      <c r="O70" s="541"/>
      <c r="P70" s="207"/>
      <c r="Q70" s="125" t="s">
        <v>210</v>
      </c>
      <c r="R70"/>
      <c r="S70" s="123" t="str">
        <f t="shared" si="5"/>
        <v/>
      </c>
      <c r="T70" s="123" t="str">
        <f t="shared" si="4"/>
        <v/>
      </c>
      <c r="Y70" s="110"/>
      <c r="Z70" s="105"/>
    </row>
    <row r="71" spans="1:26" ht="20.100000000000001" customHeight="1">
      <c r="B71" s="540"/>
      <c r="C71" s="541"/>
      <c r="D71" s="541"/>
      <c r="E71" s="541"/>
      <c r="F71" s="541"/>
      <c r="G71" s="541"/>
      <c r="H71" s="541"/>
      <c r="I71" s="541"/>
      <c r="J71" s="541"/>
      <c r="K71" s="541"/>
      <c r="L71" s="541"/>
      <c r="M71" s="541"/>
      <c r="N71" s="541"/>
      <c r="O71" s="541"/>
      <c r="P71" s="207"/>
      <c r="Q71" s="125" t="s">
        <v>210</v>
      </c>
      <c r="R71"/>
      <c r="S71" s="123" t="str">
        <f t="shared" si="5"/>
        <v/>
      </c>
      <c r="T71" s="123" t="str">
        <f t="shared" si="4"/>
        <v/>
      </c>
      <c r="Y71" s="110"/>
      <c r="Z71" s="105"/>
    </row>
    <row r="72" spans="1:26" ht="20.100000000000001" customHeight="1" thickBot="1">
      <c r="B72" s="540"/>
      <c r="C72" s="541"/>
      <c r="D72" s="541"/>
      <c r="E72" s="541"/>
      <c r="F72" s="541"/>
      <c r="G72" s="541"/>
      <c r="H72" s="541"/>
      <c r="I72" s="541"/>
      <c r="J72" s="541"/>
      <c r="K72" s="541"/>
      <c r="L72" s="541"/>
      <c r="M72" s="541"/>
      <c r="N72" s="541"/>
      <c r="O72" s="541"/>
      <c r="P72" s="212"/>
      <c r="Q72" s="137" t="s">
        <v>210</v>
      </c>
      <c r="R72"/>
      <c r="S72" s="123" t="str">
        <f t="shared" si="5"/>
        <v/>
      </c>
      <c r="T72" s="123" t="str">
        <f t="shared" si="4"/>
        <v/>
      </c>
      <c r="Y72" s="110"/>
      <c r="Z72" s="105"/>
    </row>
    <row r="73" spans="1:26" ht="20.100000000000001" customHeight="1" thickTop="1" thickBot="1">
      <c r="B73" s="563" t="s">
        <v>217</v>
      </c>
      <c r="C73" s="564" t="s">
        <v>212</v>
      </c>
      <c r="D73" s="564"/>
      <c r="E73" s="564"/>
      <c r="F73" s="565"/>
      <c r="G73" s="566"/>
      <c r="H73" s="566"/>
      <c r="I73" s="566"/>
      <c r="J73" s="566"/>
      <c r="K73" s="566"/>
      <c r="L73" s="566"/>
      <c r="M73" s="566"/>
      <c r="N73" s="566"/>
      <c r="O73" s="566"/>
      <c r="P73" s="131" t="str">
        <f>IF(COUNT(P67:P72)=0,"",SUM(P67:P72))</f>
        <v/>
      </c>
      <c r="Q73" s="132" t="s">
        <v>210</v>
      </c>
      <c r="R73"/>
      <c r="S73" s="110"/>
      <c r="Y73" s="110"/>
      <c r="Z73" s="105"/>
    </row>
    <row r="74" spans="1:26" ht="20.100000000000001" customHeight="1" thickTop="1">
      <c r="C74" s="210"/>
      <c r="D74" s="210"/>
      <c r="E74" s="210"/>
      <c r="R74"/>
      <c r="S74" s="110"/>
      <c r="Y74" s="110"/>
      <c r="Z74" s="105"/>
    </row>
  </sheetData>
  <sheetProtection algorithmName="SHA-512" hashValue="VEiGH1m2Zzi1hzVcIfi/WViysMD7gFLHITpgmAMp1usgEzC7rO4/wwMig7xXN5MDcwkcOG5pGM1vmoRPuvYo7Q==" saltValue="ZQmlqxO4XDyyXurScKRpPg==" spinCount="100000" sheet="1" formatCells="0" formatColumns="0" formatRows="0" insertRows="0"/>
  <dataConsolidate/>
  <mergeCells count="168">
    <mergeCell ref="M42:N42"/>
    <mergeCell ref="J42:K42"/>
    <mergeCell ref="C42:I42"/>
    <mergeCell ref="B42:B48"/>
    <mergeCell ref="P40:Q41"/>
    <mergeCell ref="M40:O41"/>
    <mergeCell ref="J40:L41"/>
    <mergeCell ref="B40:I41"/>
    <mergeCell ref="A2:Q2"/>
    <mergeCell ref="B9:D9"/>
    <mergeCell ref="E9:G9"/>
    <mergeCell ref="H9:J9"/>
    <mergeCell ref="H13:J13"/>
    <mergeCell ref="B10:D10"/>
    <mergeCell ref="E10:G10"/>
    <mergeCell ref="H10:J10"/>
    <mergeCell ref="B11:D11"/>
    <mergeCell ref="E11:G11"/>
    <mergeCell ref="H11:J11"/>
    <mergeCell ref="B20:C20"/>
    <mergeCell ref="D20:G20"/>
    <mergeCell ref="H20:J20"/>
    <mergeCell ref="K20:Q20"/>
    <mergeCell ref="A18:Q18"/>
    <mergeCell ref="S2:S3"/>
    <mergeCell ref="A4:Q4"/>
    <mergeCell ref="B5:Q5"/>
    <mergeCell ref="B6:D7"/>
    <mergeCell ref="E6:J6"/>
    <mergeCell ref="K6:Q7"/>
    <mergeCell ref="E7:G7"/>
    <mergeCell ref="H7:J7"/>
    <mergeCell ref="B8:D8"/>
    <mergeCell ref="E8:G8"/>
    <mergeCell ref="H8:J8"/>
    <mergeCell ref="B12:D12"/>
    <mergeCell ref="E12:G12"/>
    <mergeCell ref="H12:J12"/>
    <mergeCell ref="B13:D13"/>
    <mergeCell ref="E13:G13"/>
    <mergeCell ref="B19:Q19"/>
    <mergeCell ref="B15:Q15"/>
    <mergeCell ref="A17:Q17"/>
    <mergeCell ref="B21:C21"/>
    <mergeCell ref="D21:G21"/>
    <mergeCell ref="H21:J21"/>
    <mergeCell ref="B22:C22"/>
    <mergeCell ref="D22:G22"/>
    <mergeCell ref="H22:J22"/>
    <mergeCell ref="B23:C23"/>
    <mergeCell ref="D23:G23"/>
    <mergeCell ref="H23:J23"/>
    <mergeCell ref="B24:C24"/>
    <mergeCell ref="D24:G24"/>
    <mergeCell ref="H24:J24"/>
    <mergeCell ref="D28:G28"/>
    <mergeCell ref="H28:J28"/>
    <mergeCell ref="D29:G29"/>
    <mergeCell ref="H29:J29"/>
    <mergeCell ref="B25:C25"/>
    <mergeCell ref="D25:G25"/>
    <mergeCell ref="H25:J25"/>
    <mergeCell ref="B26:C26"/>
    <mergeCell ref="D26:G26"/>
    <mergeCell ref="H26:J26"/>
    <mergeCell ref="B38:Q38"/>
    <mergeCell ref="A39:Q39"/>
    <mergeCell ref="B49:B55"/>
    <mergeCell ref="C49:I49"/>
    <mergeCell ref="J49:K49"/>
    <mergeCell ref="M49:N49"/>
    <mergeCell ref="C52:I52"/>
    <mergeCell ref="J52:K52"/>
    <mergeCell ref="M52:N52"/>
    <mergeCell ref="C53:I53"/>
    <mergeCell ref="J53:K53"/>
    <mergeCell ref="M53:N53"/>
    <mergeCell ref="C54:I54"/>
    <mergeCell ref="J54:K54"/>
    <mergeCell ref="M54:N54"/>
    <mergeCell ref="C55:I55"/>
    <mergeCell ref="J55:K55"/>
    <mergeCell ref="M55:N55"/>
    <mergeCell ref="M43:N43"/>
    <mergeCell ref="C44:I44"/>
    <mergeCell ref="J44:K44"/>
    <mergeCell ref="M44:N44"/>
    <mergeCell ref="C50:I50"/>
    <mergeCell ref="J50:K50"/>
    <mergeCell ref="B72:F72"/>
    <mergeCell ref="G72:O72"/>
    <mergeCell ref="B73:F73"/>
    <mergeCell ref="G73:O73"/>
    <mergeCell ref="B71:F71"/>
    <mergeCell ref="G71:O71"/>
    <mergeCell ref="B70:F70"/>
    <mergeCell ref="G70:O70"/>
    <mergeCell ref="P66:Q66"/>
    <mergeCell ref="B66:F66"/>
    <mergeCell ref="G66:O66"/>
    <mergeCell ref="D30:G30"/>
    <mergeCell ref="H30:J30"/>
    <mergeCell ref="K30:Q30"/>
    <mergeCell ref="B32:Q32"/>
    <mergeCell ref="B69:F69"/>
    <mergeCell ref="G69:O69"/>
    <mergeCell ref="J56:L56"/>
    <mergeCell ref="M56:N56"/>
    <mergeCell ref="A58:Q58"/>
    <mergeCell ref="B33:C33"/>
    <mergeCell ref="D33:G33"/>
    <mergeCell ref="H33:J33"/>
    <mergeCell ref="B34:Q34"/>
    <mergeCell ref="B68:F68"/>
    <mergeCell ref="G68:O68"/>
    <mergeCell ref="B56:I56"/>
    <mergeCell ref="A36:Q36"/>
    <mergeCell ref="B59:C59"/>
    <mergeCell ref="B67:F67"/>
    <mergeCell ref="G67:O67"/>
    <mergeCell ref="D59:E59"/>
    <mergeCell ref="B60:C60"/>
    <mergeCell ref="D60:Q60"/>
    <mergeCell ref="A65:Q65"/>
    <mergeCell ref="T1:X1"/>
    <mergeCell ref="A37:Q37"/>
    <mergeCell ref="K11:Q11"/>
    <mergeCell ref="K10:Q10"/>
    <mergeCell ref="K9:Q9"/>
    <mergeCell ref="K8:Q8"/>
    <mergeCell ref="K24:Q24"/>
    <mergeCell ref="K23:Q23"/>
    <mergeCell ref="K22:Q22"/>
    <mergeCell ref="K21:Q21"/>
    <mergeCell ref="K29:Q29"/>
    <mergeCell ref="B30:C30"/>
    <mergeCell ref="B27:C27"/>
    <mergeCell ref="D27:G27"/>
    <mergeCell ref="H27:J27"/>
    <mergeCell ref="B28:B29"/>
    <mergeCell ref="K13:Q13"/>
    <mergeCell ref="K12:Q12"/>
    <mergeCell ref="K33:Q33"/>
    <mergeCell ref="K28:Q28"/>
    <mergeCell ref="K27:Q27"/>
    <mergeCell ref="K26:Q26"/>
    <mergeCell ref="K25:Q25"/>
    <mergeCell ref="B14:Q14"/>
    <mergeCell ref="B63:C63"/>
    <mergeCell ref="D63:F63"/>
    <mergeCell ref="M50:N50"/>
    <mergeCell ref="C51:I51"/>
    <mergeCell ref="J51:K51"/>
    <mergeCell ref="M51:N51"/>
    <mergeCell ref="J43:K43"/>
    <mergeCell ref="C43:I43"/>
    <mergeCell ref="M48:N48"/>
    <mergeCell ref="J48:K48"/>
    <mergeCell ref="C48:I48"/>
    <mergeCell ref="M47:N47"/>
    <mergeCell ref="J47:K47"/>
    <mergeCell ref="C47:I47"/>
    <mergeCell ref="M46:N46"/>
    <mergeCell ref="J46:K46"/>
    <mergeCell ref="C46:I46"/>
    <mergeCell ref="M45:N45"/>
    <mergeCell ref="J45:K45"/>
    <mergeCell ref="C45:I45"/>
  </mergeCells>
  <phoneticPr fontId="5"/>
  <conditionalFormatting sqref="B67:F72">
    <cfRule type="expression" dxfId="25" priority="81" stopIfTrue="1">
      <formula>IF(SUM($S$67:$S$72)&gt;=1,SUM($S$67:$S$72)&lt;1,B67="")</formula>
    </cfRule>
  </conditionalFormatting>
  <conditionalFormatting sqref="C42:I48">
    <cfRule type="expression" dxfId="24" priority="6" stopIfTrue="1">
      <formula>IF(SUM($S$42:$S$48)&gt;=1,SUM($S$42:$S$48)&lt;1,C42="")</formula>
    </cfRule>
  </conditionalFormatting>
  <conditionalFormatting sqref="C49:I55">
    <cfRule type="expression" dxfId="23" priority="5" stopIfTrue="1">
      <formula>IF(SUM($S$49:$S$55)&gt;=1,SUM($S$49:$S$55)&lt;1,C49="")</formula>
    </cfRule>
  </conditionalFormatting>
  <conditionalFormatting sqref="D33 H33">
    <cfRule type="expression" dxfId="22" priority="45" stopIfTrue="1">
      <formula>AND(OR($V$3=1,$X$3=1),D33="")</formula>
    </cfRule>
    <cfRule type="expression" dxfId="21" priority="46" stopIfTrue="1">
      <formula>AND(OR($T$3=1,$U$3=1,$W$3=1),D33&lt;&gt;"-",D33&lt;&gt;"－",D33&lt;&gt;"",D33&lt;&gt;0)</formula>
    </cfRule>
  </conditionalFormatting>
  <conditionalFormatting sqref="D21:Q29 D59">
    <cfRule type="expression" dxfId="20" priority="41" stopIfTrue="1">
      <formula>D21=""</formula>
    </cfRule>
  </conditionalFormatting>
  <conditionalFormatting sqref="D60:Q60">
    <cfRule type="expression" dxfId="19" priority="31" stopIfTrue="1">
      <formula>AND($D$59&gt;0,$D$60="")</formula>
    </cfRule>
  </conditionalFormatting>
  <conditionalFormatting sqref="E8:E9 E12:G12">
    <cfRule type="expression" dxfId="18" priority="8" stopIfTrue="1">
      <formula>E8=""</formula>
    </cfRule>
  </conditionalFormatting>
  <conditionalFormatting sqref="E10:G10 H11:J11">
    <cfRule type="cellIs" dxfId="17" priority="11" stopIfTrue="1" operator="greaterThan">
      <formula>0</formula>
    </cfRule>
  </conditionalFormatting>
  <conditionalFormatting sqref="E11:G11">
    <cfRule type="expression" dxfId="16" priority="7" stopIfTrue="1">
      <formula>ISERROR(E11)</formula>
    </cfRule>
    <cfRule type="expression" dxfId="15" priority="12" stopIfTrue="1">
      <formula>E11=""</formula>
    </cfRule>
  </conditionalFormatting>
  <conditionalFormatting sqref="G67:P72">
    <cfRule type="expression" dxfId="14" priority="34" stopIfTrue="1">
      <formula>AND($B67&lt;&gt;"",$S67&lt;&gt;1,G67="")</formula>
    </cfRule>
  </conditionalFormatting>
  <conditionalFormatting sqref="H8:J10 H12:J12">
    <cfRule type="expression" dxfId="13" priority="9" stopIfTrue="1">
      <formula>AND(OR($V$3=1,$X$3=1),H8="")</formula>
    </cfRule>
    <cfRule type="expression" dxfId="12" priority="10" stopIfTrue="1">
      <formula>AND(OR($T$3=1,$U$3=1,$W$3=1),H8&lt;&gt;"-",H8&lt;&gt;"－",H8&lt;&gt;"",H8&lt;&gt;0)</formula>
    </cfRule>
  </conditionalFormatting>
  <conditionalFormatting sqref="J42:K55">
    <cfRule type="expression" dxfId="11" priority="4">
      <formula>AND($C42&lt;&gt;"",$S42&lt;&gt;1,J42="")</formula>
    </cfRule>
  </conditionalFormatting>
  <conditionalFormatting sqref="M42:N55">
    <cfRule type="expression" dxfId="10" priority="3">
      <formula>AND($C42&lt;&gt;"",$S42&lt;&gt;1,M42="")</formula>
    </cfRule>
  </conditionalFormatting>
  <conditionalFormatting sqref="R8">
    <cfRule type="expression" dxfId="8" priority="69" stopIfTrue="1">
      <formula>E8+H8=P56+D59</formula>
    </cfRule>
  </conditionalFormatting>
  <conditionalFormatting sqref="R9">
    <cfRule type="expression" dxfId="7" priority="86" stopIfTrue="1">
      <formula>E9+H9=P73</formula>
    </cfRule>
  </conditionalFormatting>
  <conditionalFormatting sqref="R10">
    <cfRule type="expression" dxfId="6" priority="62" stopIfTrue="1">
      <formula>IF(OR($V$3=1,$X$3=1),AND($H$10=$E$13,$H$10=$D$33,$E$13=$D$33,$H$10&gt;=$E$11),OR($H$10=0,$H$10="",$H$10="-",$H$10="－"))</formula>
    </cfRule>
  </conditionalFormatting>
  <conditionalFormatting sqref="R12">
    <cfRule type="expression" dxfId="4" priority="24" stopIfTrue="1">
      <formula>IF(H13="","",AND(OR(V3=1,X3=1),(+H8+H9+H10+H12)&lt;&gt;H13))</formula>
    </cfRule>
    <cfRule type="expression" dxfId="3" priority="25" stopIfTrue="1">
      <formula>(+E8+E9+E11)&gt;E13</formula>
    </cfRule>
  </conditionalFormatting>
  <conditionalFormatting sqref="R13">
    <cfRule type="expression" dxfId="2" priority="61" stopIfTrue="1">
      <formula>IF(OR($V$3=1,$X$3=1),AND($E$13=$D$33,$H$13=$D$30),IF(OR($T$3=1,$U$3=1,$W$3=1),$E$13=$D$30,$T$3&lt;&gt;1))</formula>
    </cfRule>
  </conditionalFormatting>
  <conditionalFormatting sqref="R30">
    <cfRule type="expression" dxfId="1" priority="30" stopIfTrue="1">
      <formula>OR($D$30=0,AND($D$30=$U$30,$D$21=$U$21,$D$22=$U$22,$D$23=$U$23,$D$24=$U$24,$D$25=$U$25,$D$26=$U$26,$D$27=$U$27,$D$28+$D$29=$U$28))</formula>
    </cfRule>
  </conditionalFormatting>
  <conditionalFormatting sqref="R33">
    <cfRule type="expression" dxfId="0" priority="23" stopIfTrue="1">
      <formula>AND(OR(V3=1,X3=1),H10&gt;(H13-H8-H9))</formula>
    </cfRule>
  </conditionalFormatting>
  <dataValidations count="1">
    <dataValidation imeMode="off" allowBlank="1" showInputMessage="1" showErrorMessage="1" sqref="I11:J12 D59 F59 D33:G33 D21:G29 Q1:S1 M42:N56 I8:J8 P42:P56 J42:K55 P67:P73 H8:H12 E8:G10 E12:G12" xr:uid="{00000000-0002-0000-0200-000000000000}"/>
  </dataValidations>
  <pageMargins left="0.59055118110236227" right="0.39370078740157483" top="0.78740157480314965" bottom="0.59055118110236227" header="0.51181102362204722" footer="0.51181102362204722"/>
  <pageSetup paperSize="9" scale="98" fitToHeight="0" orientation="portrait" r:id="rId1"/>
  <headerFooter alignWithMargins="0">
    <oddHeader>&amp;L&amp;9別記様式４－３&amp;R&amp;9令和9年&amp;K000000度 地域の文化・芸術活動助成事業 創造プログラム 実績報告書</oddHeader>
    <oddFooter>&amp;P / &amp;N ページ</oddFooter>
  </headerFooter>
  <rowBreaks count="2" manualBreakCount="2">
    <brk id="16" max="16383" man="1"/>
    <brk id="35" max="16"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8" stopIfTrue="1" id="{446C4D8F-4923-4803-8E64-0692B62224C6}">
            <xm:f>COUNTA('別記様式４－２'!$D$55:$D$59)&lt;&gt;0</xm:f>
            <x14:dxf>
              <font>
                <color theme="0"/>
              </font>
            </x14:dxf>
          </x14:cfRule>
          <xm:sqref>R7</xm:sqref>
        </x14:conditionalFormatting>
        <x14:conditionalFormatting xmlns:xm="http://schemas.microsoft.com/office/excel/2006/main">
          <x14:cfRule type="expression" priority="2" id="{BD07485D-602C-4DE3-A6A1-5A08E780D459}">
            <xm:f>'別記様式４－２'!P56=1</xm:f>
            <x14:dxf>
              <font>
                <color theme="0"/>
              </font>
            </x14:dxf>
          </x14:cfRule>
          <xm:sqref>R11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0D237-BFEE-4EFC-A0C1-B12FAEE8D6E6}">
  <sheetPr>
    <pageSetUpPr fitToPage="1"/>
  </sheetPr>
  <dimension ref="A1:N32"/>
  <sheetViews>
    <sheetView view="pageBreakPreview" zoomScaleNormal="100" zoomScaleSheetLayoutView="100" workbookViewId="0">
      <selection activeCell="R15" sqref="R15"/>
    </sheetView>
  </sheetViews>
  <sheetFormatPr defaultColWidth="9" defaultRowHeight="13.5"/>
  <cols>
    <col min="1" max="1" width="6.375" style="178" customWidth="1"/>
    <col min="2" max="2" width="11.75" style="178" customWidth="1"/>
    <col min="3" max="3" width="5.75" style="178" customWidth="1"/>
    <col min="4" max="12" width="10.625" style="178" customWidth="1"/>
    <col min="13" max="13" width="8.625" style="178" customWidth="1"/>
    <col min="14" max="14" width="10.625" style="178" customWidth="1"/>
    <col min="15" max="15" width="5.375" style="178" customWidth="1"/>
    <col min="16" max="16384" width="9" style="178"/>
  </cols>
  <sheetData>
    <row r="1" spans="1:14" s="139" customFormat="1" ht="19.5" customHeight="1" thickBot="1">
      <c r="A1" s="138" t="s">
        <v>222</v>
      </c>
      <c r="N1" s="140" t="s">
        <v>223</v>
      </c>
    </row>
    <row r="2" spans="1:14" s="141" customFormat="1" ht="11.25">
      <c r="A2" s="669" t="s">
        <v>224</v>
      </c>
      <c r="B2" s="672" t="s">
        <v>225</v>
      </c>
      <c r="C2" s="675" t="s">
        <v>226</v>
      </c>
      <c r="D2" s="678" t="s">
        <v>227</v>
      </c>
      <c r="E2" s="681" t="s">
        <v>228</v>
      </c>
      <c r="F2" s="682"/>
      <c r="G2" s="682"/>
      <c r="H2" s="682"/>
      <c r="I2" s="682"/>
      <c r="J2" s="682"/>
      <c r="K2" s="682"/>
      <c r="L2" s="682"/>
      <c r="M2" s="683"/>
      <c r="N2" s="664" t="s">
        <v>229</v>
      </c>
    </row>
    <row r="3" spans="1:14" s="141" customFormat="1" ht="11.25">
      <c r="A3" s="670"/>
      <c r="B3" s="673"/>
      <c r="C3" s="676"/>
      <c r="D3" s="679"/>
      <c r="E3" s="142">
        <v>1</v>
      </c>
      <c r="F3" s="143">
        <v>2</v>
      </c>
      <c r="G3" s="143">
        <v>3</v>
      </c>
      <c r="H3" s="143">
        <v>4</v>
      </c>
      <c r="I3" s="143">
        <v>5</v>
      </c>
      <c r="J3" s="143">
        <v>6</v>
      </c>
      <c r="K3" s="143">
        <v>7</v>
      </c>
      <c r="L3" s="144">
        <v>8</v>
      </c>
      <c r="M3" s="145">
        <v>9</v>
      </c>
      <c r="N3" s="665"/>
    </row>
    <row r="4" spans="1:14" s="141" customFormat="1" ht="22.5">
      <c r="A4" s="671"/>
      <c r="B4" s="674"/>
      <c r="C4" s="677"/>
      <c r="D4" s="680"/>
      <c r="E4" s="146" t="s">
        <v>230</v>
      </c>
      <c r="F4" s="147" t="s">
        <v>231</v>
      </c>
      <c r="G4" s="147" t="s">
        <v>232</v>
      </c>
      <c r="H4" s="147" t="s">
        <v>233</v>
      </c>
      <c r="I4" s="148" t="s">
        <v>234</v>
      </c>
      <c r="J4" s="148" t="s">
        <v>235</v>
      </c>
      <c r="K4" s="148" t="s">
        <v>236</v>
      </c>
      <c r="L4" s="149" t="s">
        <v>237</v>
      </c>
      <c r="M4" s="150" t="s">
        <v>238</v>
      </c>
      <c r="N4" s="666"/>
    </row>
    <row r="5" spans="1:14" s="141" customFormat="1" ht="24" hidden="1" customHeight="1">
      <c r="A5" s="151" t="s">
        <v>224</v>
      </c>
      <c r="B5" s="152" t="s">
        <v>239</v>
      </c>
      <c r="C5" s="153" t="s">
        <v>226</v>
      </c>
      <c r="D5" s="154" t="s">
        <v>240</v>
      </c>
      <c r="E5" s="155" t="s">
        <v>230</v>
      </c>
      <c r="F5" s="156" t="s">
        <v>231</v>
      </c>
      <c r="G5" s="156" t="s">
        <v>232</v>
      </c>
      <c r="H5" s="156" t="s">
        <v>233</v>
      </c>
      <c r="I5" s="157" t="s">
        <v>234</v>
      </c>
      <c r="J5" s="157" t="s">
        <v>235</v>
      </c>
      <c r="K5" s="157" t="s">
        <v>236</v>
      </c>
      <c r="L5" s="158" t="s">
        <v>241</v>
      </c>
      <c r="M5" s="159" t="s">
        <v>238</v>
      </c>
      <c r="N5" s="160" t="s">
        <v>229</v>
      </c>
    </row>
    <row r="6" spans="1:14" s="141" customFormat="1" ht="23.1" customHeight="1">
      <c r="A6" s="34" t="s">
        <v>242</v>
      </c>
      <c r="B6" s="24"/>
      <c r="C6" s="42"/>
      <c r="D6" s="7"/>
      <c r="E6" s="8"/>
      <c r="F6" s="9"/>
      <c r="G6" s="10"/>
      <c r="H6" s="10"/>
      <c r="I6" s="10"/>
      <c r="J6" s="10"/>
      <c r="K6" s="10"/>
      <c r="L6" s="11"/>
      <c r="M6" s="161" t="str">
        <f>IF(D6-SUM(E6:L6)=0,"",D6-SUM(E6:L6))</f>
        <v/>
      </c>
      <c r="N6" s="37"/>
    </row>
    <row r="7" spans="1:14" s="141" customFormat="1" ht="23.1" customHeight="1">
      <c r="A7" s="35" t="s">
        <v>242</v>
      </c>
      <c r="B7" s="25"/>
      <c r="C7" s="12"/>
      <c r="D7" s="13"/>
      <c r="E7" s="14"/>
      <c r="F7" s="15"/>
      <c r="G7" s="16"/>
      <c r="H7" s="16"/>
      <c r="I7" s="16"/>
      <c r="J7" s="16"/>
      <c r="K7" s="16"/>
      <c r="L7" s="17"/>
      <c r="M7" s="162" t="str">
        <f t="shared" ref="M7:M18" si="0">IF(D7-SUM(E7:L7)=0,"",D7-SUM(E7:L7))</f>
        <v/>
      </c>
      <c r="N7" s="38"/>
    </row>
    <row r="8" spans="1:14" s="141" customFormat="1" ht="23.1" customHeight="1">
      <c r="A8" s="35" t="s">
        <v>242</v>
      </c>
      <c r="B8" s="25"/>
      <c r="C8" s="12"/>
      <c r="D8" s="13"/>
      <c r="E8" s="14"/>
      <c r="F8" s="15"/>
      <c r="G8" s="16"/>
      <c r="H8" s="16"/>
      <c r="I8" s="16"/>
      <c r="J8" s="16"/>
      <c r="K8" s="16"/>
      <c r="L8" s="17"/>
      <c r="M8" s="162" t="str">
        <f t="shared" si="0"/>
        <v/>
      </c>
      <c r="N8" s="38"/>
    </row>
    <row r="9" spans="1:14" s="141" customFormat="1" ht="23.1" customHeight="1">
      <c r="A9" s="35" t="s">
        <v>242</v>
      </c>
      <c r="B9" s="25"/>
      <c r="C9" s="12"/>
      <c r="D9" s="13"/>
      <c r="E9" s="14"/>
      <c r="F9" s="15"/>
      <c r="G9" s="16"/>
      <c r="H9" s="16"/>
      <c r="I9" s="16"/>
      <c r="J9" s="16"/>
      <c r="K9" s="16"/>
      <c r="L9" s="17"/>
      <c r="M9" s="162" t="str">
        <f t="shared" si="0"/>
        <v/>
      </c>
      <c r="N9" s="38"/>
    </row>
    <row r="10" spans="1:14" s="141" customFormat="1" ht="23.1" customHeight="1">
      <c r="A10" s="35" t="s">
        <v>242</v>
      </c>
      <c r="B10" s="25"/>
      <c r="C10" s="12"/>
      <c r="D10" s="13"/>
      <c r="E10" s="14"/>
      <c r="F10" s="15"/>
      <c r="G10" s="16"/>
      <c r="H10" s="16"/>
      <c r="I10" s="16"/>
      <c r="J10" s="16"/>
      <c r="K10" s="16"/>
      <c r="L10" s="17"/>
      <c r="M10" s="162" t="str">
        <f t="shared" si="0"/>
        <v/>
      </c>
      <c r="N10" s="38"/>
    </row>
    <row r="11" spans="1:14" s="141" customFormat="1" ht="23.1" customHeight="1">
      <c r="A11" s="35" t="s">
        <v>242</v>
      </c>
      <c r="B11" s="25"/>
      <c r="C11" s="12"/>
      <c r="D11" s="13"/>
      <c r="E11" s="14"/>
      <c r="F11" s="15"/>
      <c r="G11" s="16"/>
      <c r="H11" s="16"/>
      <c r="I11" s="16"/>
      <c r="J11" s="16"/>
      <c r="K11" s="16"/>
      <c r="L11" s="17"/>
      <c r="M11" s="162" t="str">
        <f t="shared" si="0"/>
        <v/>
      </c>
      <c r="N11" s="38"/>
    </row>
    <row r="12" spans="1:14" s="141" customFormat="1" ht="23.1" customHeight="1">
      <c r="A12" s="35" t="s">
        <v>242</v>
      </c>
      <c r="B12" s="25"/>
      <c r="C12" s="12"/>
      <c r="D12" s="13"/>
      <c r="E12" s="14"/>
      <c r="F12" s="15"/>
      <c r="G12" s="16"/>
      <c r="H12" s="16"/>
      <c r="I12" s="16"/>
      <c r="J12" s="16"/>
      <c r="K12" s="16"/>
      <c r="L12" s="17"/>
      <c r="M12" s="162" t="str">
        <f t="shared" si="0"/>
        <v/>
      </c>
      <c r="N12" s="38"/>
    </row>
    <row r="13" spans="1:14" s="141" customFormat="1" ht="23.1" customHeight="1">
      <c r="A13" s="35" t="s">
        <v>242</v>
      </c>
      <c r="B13" s="25"/>
      <c r="C13" s="12"/>
      <c r="D13" s="13"/>
      <c r="E13" s="14"/>
      <c r="F13" s="15"/>
      <c r="G13" s="16"/>
      <c r="H13" s="16"/>
      <c r="I13" s="16"/>
      <c r="J13" s="16"/>
      <c r="K13" s="16"/>
      <c r="L13" s="17"/>
      <c r="M13" s="162" t="str">
        <f t="shared" si="0"/>
        <v/>
      </c>
      <c r="N13" s="38"/>
    </row>
    <row r="14" spans="1:14" s="141" customFormat="1" ht="23.1" customHeight="1">
      <c r="A14" s="35" t="s">
        <v>242</v>
      </c>
      <c r="B14" s="25"/>
      <c r="C14" s="12"/>
      <c r="D14" s="13"/>
      <c r="E14" s="14"/>
      <c r="F14" s="15"/>
      <c r="G14" s="16"/>
      <c r="H14" s="16"/>
      <c r="I14" s="16"/>
      <c r="J14" s="16"/>
      <c r="K14" s="16"/>
      <c r="L14" s="17"/>
      <c r="M14" s="162" t="str">
        <f t="shared" si="0"/>
        <v/>
      </c>
      <c r="N14" s="38"/>
    </row>
    <row r="15" spans="1:14" s="141" customFormat="1" ht="23.1" customHeight="1">
      <c r="A15" s="35" t="s">
        <v>242</v>
      </c>
      <c r="B15" s="25"/>
      <c r="C15" s="12"/>
      <c r="D15" s="13"/>
      <c r="E15" s="14"/>
      <c r="F15" s="15"/>
      <c r="G15" s="16"/>
      <c r="H15" s="16"/>
      <c r="I15" s="16"/>
      <c r="J15" s="16"/>
      <c r="K15" s="16"/>
      <c r="L15" s="17"/>
      <c r="M15" s="162" t="str">
        <f t="shared" si="0"/>
        <v/>
      </c>
      <c r="N15" s="38"/>
    </row>
    <row r="16" spans="1:14" s="141" customFormat="1" ht="23.1" customHeight="1">
      <c r="A16" s="35" t="s">
        <v>242</v>
      </c>
      <c r="B16" s="25"/>
      <c r="C16" s="12"/>
      <c r="D16" s="13"/>
      <c r="E16" s="14"/>
      <c r="F16" s="15"/>
      <c r="G16" s="16"/>
      <c r="H16" s="16"/>
      <c r="I16" s="16"/>
      <c r="J16" s="16"/>
      <c r="K16" s="16"/>
      <c r="L16" s="17"/>
      <c r="M16" s="162" t="str">
        <f t="shared" si="0"/>
        <v/>
      </c>
      <c r="N16" s="38"/>
    </row>
    <row r="17" spans="1:14" s="141" customFormat="1" ht="23.1" customHeight="1">
      <c r="A17" s="35" t="s">
        <v>242</v>
      </c>
      <c r="B17" s="25"/>
      <c r="C17" s="12"/>
      <c r="D17" s="13"/>
      <c r="E17" s="14"/>
      <c r="F17" s="15"/>
      <c r="G17" s="16"/>
      <c r="H17" s="16"/>
      <c r="I17" s="16"/>
      <c r="J17" s="16"/>
      <c r="K17" s="16"/>
      <c r="L17" s="17"/>
      <c r="M17" s="162" t="str">
        <f t="shared" si="0"/>
        <v/>
      </c>
      <c r="N17" s="38"/>
    </row>
    <row r="18" spans="1:14" s="141" customFormat="1" ht="23.1" customHeight="1">
      <c r="A18" s="35" t="s">
        <v>242</v>
      </c>
      <c r="B18" s="25"/>
      <c r="C18" s="12"/>
      <c r="D18" s="13"/>
      <c r="E18" s="14"/>
      <c r="F18" s="15"/>
      <c r="G18" s="16"/>
      <c r="H18" s="16"/>
      <c r="I18" s="16"/>
      <c r="J18" s="16"/>
      <c r="K18" s="16"/>
      <c r="L18" s="17"/>
      <c r="M18" s="162" t="str">
        <f t="shared" si="0"/>
        <v/>
      </c>
      <c r="N18" s="38"/>
    </row>
    <row r="19" spans="1:14" s="141" customFormat="1" ht="23.1" customHeight="1">
      <c r="A19" s="35" t="s">
        <v>242</v>
      </c>
      <c r="B19" s="25"/>
      <c r="C19" s="12"/>
      <c r="D19" s="13"/>
      <c r="E19" s="14"/>
      <c r="F19" s="15"/>
      <c r="G19" s="16"/>
      <c r="H19" s="16"/>
      <c r="I19" s="16"/>
      <c r="J19" s="16"/>
      <c r="K19" s="16"/>
      <c r="L19" s="17"/>
      <c r="M19" s="162" t="str">
        <f>IF(D19-SUM(E19:L19)=0,"",D19-SUM(E19:L19))</f>
        <v/>
      </c>
      <c r="N19" s="38"/>
    </row>
    <row r="20" spans="1:14" s="141" customFormat="1" ht="23.1" customHeight="1">
      <c r="A20" s="35" t="s">
        <v>242</v>
      </c>
      <c r="B20" s="25"/>
      <c r="C20" s="12"/>
      <c r="D20" s="13"/>
      <c r="E20" s="14"/>
      <c r="F20" s="15"/>
      <c r="G20" s="16"/>
      <c r="H20" s="16"/>
      <c r="I20" s="16"/>
      <c r="J20" s="16"/>
      <c r="K20" s="16"/>
      <c r="L20" s="17"/>
      <c r="M20" s="162" t="str">
        <f>IF(D20-SUM(E20:L20)=0,"",D20-SUM(E20:L20))</f>
        <v/>
      </c>
      <c r="N20" s="38"/>
    </row>
    <row r="21" spans="1:14" s="141" customFormat="1" ht="23.1" customHeight="1">
      <c r="A21" s="36" t="s">
        <v>242</v>
      </c>
      <c r="B21" s="26"/>
      <c r="C21" s="18"/>
      <c r="D21" s="19"/>
      <c r="E21" s="20"/>
      <c r="F21" s="21"/>
      <c r="G21" s="22"/>
      <c r="H21" s="22"/>
      <c r="I21" s="22"/>
      <c r="J21" s="22"/>
      <c r="K21" s="22"/>
      <c r="L21" s="23"/>
      <c r="M21" s="163" t="str">
        <f>IF(D21-SUM(E21:L21)=0,"",D21-SUM(E21:L21))</f>
        <v/>
      </c>
      <c r="N21" s="39"/>
    </row>
    <row r="22" spans="1:14" s="141" customFormat="1" ht="23.1" customHeight="1" thickBot="1">
      <c r="A22" s="164" t="s">
        <v>82</v>
      </c>
      <c r="B22" s="165"/>
      <c r="C22" s="166"/>
      <c r="D22" s="167">
        <f>SUBTOTAL(109,テーブル2[請求・
支払額])</f>
        <v>0</v>
      </c>
      <c r="E22" s="168">
        <f>SUBTOTAL(109,テーブル2[出演費又は展示品等借上料])</f>
        <v>0</v>
      </c>
      <c r="F22" s="169">
        <f>SUBTOTAL(109,テーブル2[音楽・文芸費])</f>
        <v>0</v>
      </c>
      <c r="G22" s="169">
        <f>SUBTOTAL(109,テーブル2[設営・舞台費])</f>
        <v>0</v>
      </c>
      <c r="H22" s="169">
        <f>SUBTOTAL(109,テーブル2[謝金・旅費・通信費])</f>
        <v>0</v>
      </c>
      <c r="I22" s="169">
        <f>SUBTOTAL(109,テーブル2[宣伝・印刷費])</f>
        <v>0</v>
      </c>
      <c r="J22" s="169">
        <f>SUBTOTAL(109,テーブル2[記録費])</f>
        <v>0</v>
      </c>
      <c r="K22" s="169">
        <f>SUBTOTAL(109,テーブル2[保険料])</f>
        <v>0</v>
      </c>
      <c r="L22" s="170">
        <f>SUBTOTAL(109,テーブル2[企画・制作費
(直営・委託)])</f>
        <v>0</v>
      </c>
      <c r="M22" s="171">
        <f>SUBTOTAL(109,テーブル2[助成対象外経費])</f>
        <v>0</v>
      </c>
      <c r="N22" s="172"/>
    </row>
    <row r="23" spans="1:14" s="141" customFormat="1" ht="23.1" customHeight="1" thickBot="1">
      <c r="A23" s="173"/>
      <c r="D23" s="174"/>
      <c r="E23" s="174"/>
      <c r="F23" s="174"/>
      <c r="G23" s="174"/>
      <c r="H23" s="174"/>
      <c r="I23" s="667" t="s">
        <v>243</v>
      </c>
      <c r="J23" s="668"/>
      <c r="K23" s="668"/>
      <c r="L23" s="175">
        <f>SUM(テーブル2[[#Totals],[出演費又は展示品等借上料]:[企画・制作費
(直営・委託)]])</f>
        <v>0</v>
      </c>
      <c r="M23" s="174"/>
    </row>
    <row r="24" spans="1:14" s="141" customFormat="1" ht="6.75" customHeight="1" thickTop="1">
      <c r="A24" s="173"/>
      <c r="D24" s="174"/>
      <c r="E24" s="174"/>
      <c r="F24" s="174"/>
      <c r="G24" s="174"/>
      <c r="H24" s="174"/>
      <c r="I24" s="176"/>
      <c r="J24" s="176"/>
      <c r="K24" s="176"/>
      <c r="L24" s="177"/>
      <c r="M24" s="174"/>
    </row>
    <row r="25" spans="1:14" s="141" customFormat="1" ht="11.1" customHeight="1">
      <c r="A25" s="141" t="s">
        <v>244</v>
      </c>
    </row>
    <row r="26" spans="1:14" s="141" customFormat="1" ht="11.1" customHeight="1">
      <c r="A26" s="141" t="s">
        <v>245</v>
      </c>
    </row>
    <row r="27" spans="1:14" s="141" customFormat="1" ht="11.1" customHeight="1">
      <c r="A27" s="141" t="s">
        <v>246</v>
      </c>
    </row>
    <row r="28" spans="1:14" s="141" customFormat="1" ht="11.1" customHeight="1">
      <c r="A28" s="141" t="s">
        <v>247</v>
      </c>
    </row>
    <row r="29" spans="1:14" s="141" customFormat="1" ht="11.1" customHeight="1">
      <c r="A29" s="141" t="s">
        <v>252</v>
      </c>
    </row>
    <row r="30" spans="1:14" s="141" customFormat="1" ht="11.1" customHeight="1">
      <c r="A30" s="141" t="s">
        <v>253</v>
      </c>
    </row>
    <row r="31" spans="1:14" ht="11.1" customHeight="1">
      <c r="A31" s="141" t="s">
        <v>248</v>
      </c>
      <c r="B31" s="141"/>
      <c r="C31" s="141"/>
      <c r="D31" s="141"/>
      <c r="E31" s="141"/>
      <c r="F31" s="141"/>
      <c r="G31" s="141"/>
      <c r="H31" s="141"/>
      <c r="I31" s="141"/>
      <c r="J31" s="141"/>
      <c r="K31" s="141"/>
      <c r="L31" s="141"/>
      <c r="M31" s="141"/>
      <c r="N31" s="141"/>
    </row>
    <row r="32" spans="1:14" ht="11.1" customHeight="1">
      <c r="A32" s="141" t="s">
        <v>249</v>
      </c>
      <c r="B32" s="141"/>
      <c r="C32" s="141"/>
      <c r="D32" s="141"/>
      <c r="E32" s="141"/>
      <c r="F32" s="141"/>
      <c r="G32" s="141"/>
      <c r="H32" s="141"/>
      <c r="I32" s="141"/>
      <c r="J32" s="141"/>
      <c r="K32" s="141"/>
      <c r="L32" s="141"/>
      <c r="M32" s="141"/>
      <c r="N32" s="141"/>
    </row>
  </sheetData>
  <sheetProtection algorithmName="SHA-512" hashValue="jVcpEDsmbYmRt5/pwwBB8esBZNEE3ZfHZoZX18g9jERqgZsRnYDoXB+A93OOLDPVkC7Aobhco32H8khiSDcoEw==" saltValue="d/1vz0DHBL7edc8n2yXIhA==" spinCount="100000" sheet="1" objects="1" scenarios="1" formatCells="0" formatColumns="0" formatRows="0" insertRows="0" autoFilter="0" pivotTables="0"/>
  <mergeCells count="7">
    <mergeCell ref="N2:N4"/>
    <mergeCell ref="I23:K23"/>
    <mergeCell ref="A2:A4"/>
    <mergeCell ref="B2:B4"/>
    <mergeCell ref="C2:C4"/>
    <mergeCell ref="D2:D4"/>
    <mergeCell ref="E2:M2"/>
  </mergeCells>
  <phoneticPr fontId="5"/>
  <dataValidations count="1">
    <dataValidation allowBlank="1" showInputMessage="1" showErrorMessage="1" promptTitle="セル選択時自動表示" prompt="表外下部の注意事項を必ずご確認の上、入力・作成をお願いいたします。_x000a_また、本整理表に記載の請求書（領収書）の写しに、番号欄に記載の番号を転記し、郵送にてご提出くださいますよう、お願いいたします。" sqref="A6 B6" xr:uid="{DB6DE621-88D6-4C69-81C8-93F165BE24F3}"/>
  </dataValidations>
  <printOptions horizontalCentered="1" verticalCentered="1"/>
  <pageMargins left="0.39370078740157483" right="0.19685039370078741" top="0.59055118110236227" bottom="0.39370078740157483" header="0.51181102362204722" footer="0.51181102362204722"/>
  <pageSetup paperSize="9" fitToHeight="0" orientation="landscape"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DBインポート用</vt:lpstr>
      <vt:lpstr>別記様式４－１</vt:lpstr>
      <vt:lpstr>別記様式４－２</vt:lpstr>
      <vt:lpstr>別記様式４－３</vt:lpstr>
      <vt:lpstr>別記様式４－４</vt:lpstr>
      <vt:lpstr>'別記様式４－１'!Print_Area</vt:lpstr>
      <vt:lpstr>'別記様式４－２'!Print_Area</vt:lpstr>
      <vt:lpstr>'別記様式４－３'!Print_Area</vt:lpstr>
      <vt:lpstr>'別記様式４－４'!Print_Area</vt:lpstr>
      <vt:lpstr>'別記様式４－４'!Print_Titles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2026-07-17T00:23:42Z</dcterms:created>
  <dcterms:modified xsi:type="dcterms:W3CDTF">2026-07-24T06:34:03Z</dcterms:modified>
  <cp:category/>
  <cp:contentStatus/>
</cp:coreProperties>
</file>